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ya\OneDrive\デスクトップ\"/>
    </mc:Choice>
  </mc:AlternateContent>
  <xr:revisionPtr revIDLastSave="0" documentId="13_ncr:1_{2F470D67-C613-430B-8754-2FD1CEBDFF32}" xr6:coauthVersionLast="36" xr6:coauthVersionMax="47" xr10:uidLastSave="{00000000-0000-0000-0000-000000000000}"/>
  <workbookProtection workbookAlgorithmName="SHA-512" workbookHashValue="cXOv9tJ5Qo04vmFmdzRgNgvn1jfad/KN4LjYqHsUc0q29qeveFZoR4lGmC41LwiY1FpJJcc7h8ZaUFDLrv4mnw==" workbookSaltValue="mUw5Xv8BK6R1rJ852cyFNQ==" workbookSpinCount="100000" lockStructure="1"/>
  <bookViews>
    <workbookView xWindow="0" yWindow="0" windowWidth="23040" windowHeight="8484" xr2:uid="{CF2A5957-96FE-49D8-BC84-97350397BE22}"/>
  </bookViews>
  <sheets>
    <sheet name="検索画面" sheetId="1" r:id="rId1"/>
    <sheet name="購入リスト" sheetId="3" r:id="rId2"/>
    <sheet name="ソースデータ" sheetId="2" state="hidden" r:id="rId3"/>
  </sheets>
  <definedNames>
    <definedName name="Ａ">ソースデータ!$C$22:$P$22</definedName>
    <definedName name="B">ソースデータ!$C$31:$P$31</definedName>
    <definedName name="ISBN">ソースデータ!$P$2:$P$543</definedName>
    <definedName name="textnumberlist">テーブル1[[#All],[教科書番号]:[エリア]]</definedName>
    <definedName name="学科">ソースデータ!$I$2:$I$543</definedName>
    <definedName name="学期">ソースデータ!$E$2:$E$543</definedName>
    <definedName name="学年">ソースデータ!$D$2:$D$543</definedName>
    <definedName name="学部">ソースデータ!$H$2:$H$543</definedName>
    <definedName name="教員名">ソースデータ!$K$2:$K$543</definedName>
    <definedName name="教科書_参考書">ソースデータ!$L$2:$L$543</definedName>
    <definedName name="教科書番号">ソースデータ!$C$2:$C$543</definedName>
    <definedName name="講義名">ソースデータ!$J$2:$J$543</definedName>
    <definedName name="時限">ソースデータ!$G$2:$G$543</definedName>
    <definedName name="出版社">ソースデータ!$O$2:$O$543</definedName>
    <definedName name="書名">ソースデータ!$M$2:$M$543</definedName>
    <definedName name="著者">ソースデータ!$N$2:$N$543</definedName>
    <definedName name="曜日">ソースデータ!$F$2:$F$543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5" i="2" l="1"/>
  <c r="A535" i="2" s="1"/>
  <c r="B536" i="2"/>
  <c r="A536" i="2" s="1"/>
  <c r="B537" i="2"/>
  <c r="B538" i="2"/>
  <c r="B539" i="2"/>
  <c r="A539" i="2" s="1"/>
  <c r="B540" i="2"/>
  <c r="A540" i="2" s="1"/>
  <c r="B541" i="2"/>
  <c r="B542" i="2"/>
  <c r="B543" i="2"/>
  <c r="A529" i="2"/>
  <c r="A537" i="2"/>
  <c r="A541" i="2"/>
  <c r="A542" i="2"/>
  <c r="B530" i="2"/>
  <c r="A455" i="2" s="1"/>
  <c r="B531" i="2"/>
  <c r="A531" i="2" s="1"/>
  <c r="B532" i="2"/>
  <c r="B533" i="2"/>
  <c r="B534" i="2"/>
  <c r="A532" i="2"/>
  <c r="A533" i="2"/>
  <c r="A530" i="2" l="1"/>
  <c r="A534" i="2"/>
  <c r="A486" i="2"/>
  <c r="A538" i="2"/>
  <c r="A543" i="2"/>
  <c r="B487" i="2" l="1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456" i="2" l="1"/>
  <c r="A456" i="2" l="1"/>
  <c r="B457" i="2"/>
  <c r="A457" i="2" s="1"/>
  <c r="B458" i="2"/>
  <c r="A458" i="2" s="1"/>
  <c r="B459" i="2"/>
  <c r="B460" i="2"/>
  <c r="B461" i="2"/>
  <c r="B462" i="2"/>
  <c r="B463" i="2"/>
  <c r="A463" i="2" s="1"/>
  <c r="B464" i="2"/>
  <c r="B465" i="2"/>
  <c r="B466" i="2"/>
  <c r="B467" i="2"/>
  <c r="B468" i="2"/>
  <c r="B469" i="2"/>
  <c r="B470" i="2"/>
  <c r="B471" i="2"/>
  <c r="B472" i="2"/>
  <c r="A472" i="2" s="1"/>
  <c r="B473" i="2"/>
  <c r="B474" i="2"/>
  <c r="B475" i="2"/>
  <c r="A475" i="2" s="1"/>
  <c r="B476" i="2"/>
  <c r="A476" i="2" s="1"/>
  <c r="B477" i="2"/>
  <c r="A477" i="2" s="1"/>
  <c r="B478" i="2"/>
  <c r="A479" i="2"/>
  <c r="B479" i="2"/>
  <c r="B480" i="2"/>
  <c r="B481" i="2"/>
  <c r="A481" i="2" s="1"/>
  <c r="B482" i="2"/>
  <c r="B483" i="2"/>
  <c r="A483" i="2" s="1"/>
  <c r="B484" i="2"/>
  <c r="B485" i="2"/>
  <c r="A485" i="2" s="1"/>
  <c r="B486" i="2"/>
  <c r="A467" i="2" l="1"/>
  <c r="A466" i="2"/>
  <c r="A510" i="2"/>
  <c r="A526" i="2"/>
  <c r="A494" i="2"/>
  <c r="A518" i="2"/>
  <c r="A502" i="2"/>
  <c r="A525" i="2"/>
  <c r="A515" i="2"/>
  <c r="A498" i="2"/>
  <c r="A489" i="2"/>
  <c r="A527" i="2"/>
  <c r="A505" i="2"/>
  <c r="A524" i="2"/>
  <c r="A507" i="2"/>
  <c r="A490" i="2"/>
  <c r="A528" i="2"/>
  <c r="A519" i="2"/>
  <c r="A488" i="2"/>
  <c r="A517" i="2"/>
  <c r="A516" i="2"/>
  <c r="A499" i="2"/>
  <c r="A509" i="2"/>
  <c r="A520" i="2"/>
  <c r="A511" i="2"/>
  <c r="A514" i="2"/>
  <c r="A508" i="2"/>
  <c r="A491" i="2"/>
  <c r="A512" i="2"/>
  <c r="A503" i="2"/>
  <c r="A506" i="2"/>
  <c r="A500" i="2"/>
  <c r="A501" i="2"/>
  <c r="A521" i="2"/>
  <c r="A504" i="2"/>
  <c r="A495" i="2"/>
  <c r="A493" i="2"/>
  <c r="A497" i="2"/>
  <c r="A492" i="2"/>
  <c r="A522" i="2"/>
  <c r="A513" i="2"/>
  <c r="A496" i="2"/>
  <c r="A487" i="2"/>
  <c r="A523" i="2"/>
  <c r="A484" i="2"/>
  <c r="A478" i="2"/>
  <c r="A465" i="2"/>
  <c r="A459" i="2"/>
  <c r="A471" i="2"/>
  <c r="A464" i="2"/>
  <c r="A470" i="2"/>
  <c r="A482" i="2"/>
  <c r="A469" i="2"/>
  <c r="A468" i="2"/>
  <c r="A462" i="2"/>
  <c r="A480" i="2"/>
  <c r="A474" i="2"/>
  <c r="A461" i="2"/>
  <c r="A473" i="2"/>
  <c r="A460" i="2"/>
  <c r="D5" i="3"/>
  <c r="E5" i="3"/>
  <c r="F5" i="3"/>
  <c r="G5" i="3"/>
  <c r="H5" i="3"/>
  <c r="I5" i="3"/>
  <c r="D6" i="3"/>
  <c r="E6" i="3"/>
  <c r="F6" i="3"/>
  <c r="G6" i="3"/>
  <c r="H6" i="3"/>
  <c r="I6" i="3"/>
  <c r="D7" i="3"/>
  <c r="E7" i="3"/>
  <c r="F7" i="3"/>
  <c r="G7" i="3"/>
  <c r="H7" i="3"/>
  <c r="I7" i="3"/>
  <c r="D8" i="3"/>
  <c r="E8" i="3"/>
  <c r="F8" i="3"/>
  <c r="G8" i="3"/>
  <c r="H8" i="3"/>
  <c r="I8" i="3"/>
  <c r="D9" i="3"/>
  <c r="E9" i="3"/>
  <c r="F9" i="3"/>
  <c r="G9" i="3"/>
  <c r="H9" i="3"/>
  <c r="I9" i="3"/>
  <c r="D10" i="3"/>
  <c r="E10" i="3"/>
  <c r="F10" i="3"/>
  <c r="G10" i="3"/>
  <c r="H10" i="3"/>
  <c r="I10" i="3"/>
  <c r="D11" i="3"/>
  <c r="E11" i="3"/>
  <c r="F11" i="3"/>
  <c r="G11" i="3"/>
  <c r="H11" i="3"/>
  <c r="I11" i="3"/>
  <c r="D12" i="3"/>
  <c r="E12" i="3"/>
  <c r="F12" i="3"/>
  <c r="G12" i="3"/>
  <c r="H12" i="3"/>
  <c r="I12" i="3"/>
  <c r="D13" i="3"/>
  <c r="E13" i="3"/>
  <c r="F13" i="3"/>
  <c r="G13" i="3"/>
  <c r="H13" i="3"/>
  <c r="I13" i="3"/>
  <c r="D14" i="3"/>
  <c r="E14" i="3"/>
  <c r="F14" i="3"/>
  <c r="G14" i="3"/>
  <c r="H14" i="3"/>
  <c r="I14" i="3"/>
  <c r="D15" i="3"/>
  <c r="E15" i="3"/>
  <c r="F15" i="3"/>
  <c r="G15" i="3"/>
  <c r="H15" i="3"/>
  <c r="I15" i="3"/>
  <c r="D16" i="3"/>
  <c r="E16" i="3"/>
  <c r="F16" i="3"/>
  <c r="G16" i="3"/>
  <c r="H16" i="3"/>
  <c r="I16" i="3"/>
  <c r="D17" i="3"/>
  <c r="E17" i="3"/>
  <c r="F17" i="3"/>
  <c r="G17" i="3"/>
  <c r="H17" i="3"/>
  <c r="I17" i="3"/>
  <c r="D18" i="3"/>
  <c r="E18" i="3"/>
  <c r="F18" i="3"/>
  <c r="G18" i="3"/>
  <c r="H18" i="3"/>
  <c r="I18" i="3"/>
  <c r="D19" i="3"/>
  <c r="E19" i="3"/>
  <c r="F19" i="3"/>
  <c r="G19" i="3"/>
  <c r="H19" i="3"/>
  <c r="I19" i="3"/>
  <c r="D20" i="3"/>
  <c r="E20" i="3"/>
  <c r="F20" i="3"/>
  <c r="G20" i="3"/>
  <c r="H20" i="3"/>
  <c r="I20" i="3"/>
  <c r="D21" i="3"/>
  <c r="E21" i="3"/>
  <c r="F21" i="3"/>
  <c r="G21" i="3"/>
  <c r="H21" i="3"/>
  <c r="I21" i="3"/>
  <c r="D22" i="3"/>
  <c r="E22" i="3"/>
  <c r="F22" i="3"/>
  <c r="G22" i="3"/>
  <c r="H22" i="3"/>
  <c r="I22" i="3"/>
  <c r="D23" i="3"/>
  <c r="E23" i="3"/>
  <c r="F23" i="3"/>
  <c r="G23" i="3"/>
  <c r="H23" i="3"/>
  <c r="I23" i="3"/>
  <c r="D24" i="3"/>
  <c r="E24" i="3"/>
  <c r="F24" i="3"/>
  <c r="G24" i="3"/>
  <c r="H24" i="3"/>
  <c r="I24" i="3"/>
  <c r="D25" i="3"/>
  <c r="E25" i="3"/>
  <c r="F25" i="3"/>
  <c r="G25" i="3"/>
  <c r="H25" i="3"/>
  <c r="I25" i="3"/>
  <c r="D26" i="3"/>
  <c r="E26" i="3"/>
  <c r="F26" i="3"/>
  <c r="G26" i="3"/>
  <c r="H26" i="3"/>
  <c r="I26" i="3"/>
  <c r="D27" i="3"/>
  <c r="E27" i="3"/>
  <c r="F27" i="3"/>
  <c r="G27" i="3"/>
  <c r="H27" i="3"/>
  <c r="I27" i="3"/>
  <c r="D28" i="3"/>
  <c r="E28" i="3"/>
  <c r="F28" i="3"/>
  <c r="G28" i="3"/>
  <c r="H28" i="3"/>
  <c r="I28" i="3"/>
  <c r="D29" i="3"/>
  <c r="E29" i="3"/>
  <c r="F29" i="3"/>
  <c r="G29" i="3"/>
  <c r="H29" i="3"/>
  <c r="I29" i="3"/>
  <c r="D30" i="3"/>
  <c r="E30" i="3"/>
  <c r="F30" i="3"/>
  <c r="G30" i="3"/>
  <c r="H30" i="3"/>
  <c r="I30" i="3"/>
  <c r="D31" i="3"/>
  <c r="E31" i="3"/>
  <c r="F31" i="3"/>
  <c r="G31" i="3"/>
  <c r="H31" i="3"/>
  <c r="I31" i="3"/>
  <c r="D32" i="3"/>
  <c r="E32" i="3"/>
  <c r="F32" i="3"/>
  <c r="G32" i="3"/>
  <c r="H32" i="3"/>
  <c r="I32" i="3"/>
  <c r="D33" i="3"/>
  <c r="E33" i="3"/>
  <c r="F33" i="3"/>
  <c r="G33" i="3"/>
  <c r="H33" i="3"/>
  <c r="I33" i="3"/>
  <c r="D34" i="3"/>
  <c r="E34" i="3"/>
  <c r="F34" i="3"/>
  <c r="G34" i="3"/>
  <c r="H34" i="3"/>
  <c r="I34" i="3"/>
  <c r="D35" i="3"/>
  <c r="E35" i="3"/>
  <c r="F35" i="3"/>
  <c r="G35" i="3"/>
  <c r="H35" i="3"/>
  <c r="I35" i="3"/>
  <c r="D36" i="3"/>
  <c r="E36" i="3"/>
  <c r="F36" i="3"/>
  <c r="G36" i="3"/>
  <c r="H36" i="3"/>
  <c r="I36" i="3"/>
  <c r="D37" i="3"/>
  <c r="E37" i="3"/>
  <c r="F37" i="3"/>
  <c r="G37" i="3"/>
  <c r="H37" i="3"/>
  <c r="I37" i="3"/>
  <c r="D38" i="3"/>
  <c r="E38" i="3"/>
  <c r="F38" i="3"/>
  <c r="G38" i="3"/>
  <c r="H38" i="3"/>
  <c r="I38" i="3"/>
  <c r="D39" i="3"/>
  <c r="E39" i="3"/>
  <c r="F39" i="3"/>
  <c r="G39" i="3"/>
  <c r="H39" i="3"/>
  <c r="I39" i="3"/>
  <c r="D40" i="3"/>
  <c r="E40" i="3"/>
  <c r="F40" i="3"/>
  <c r="G40" i="3"/>
  <c r="H40" i="3"/>
  <c r="I40" i="3"/>
  <c r="D41" i="3"/>
  <c r="E41" i="3"/>
  <c r="F41" i="3"/>
  <c r="G41" i="3"/>
  <c r="H41" i="3"/>
  <c r="I41" i="3"/>
  <c r="D42" i="3"/>
  <c r="E42" i="3"/>
  <c r="F42" i="3"/>
  <c r="G42" i="3"/>
  <c r="H42" i="3"/>
  <c r="I42" i="3"/>
  <c r="D43" i="3"/>
  <c r="E43" i="3"/>
  <c r="F43" i="3"/>
  <c r="G43" i="3"/>
  <c r="H43" i="3"/>
  <c r="I43" i="3"/>
  <c r="D44" i="3"/>
  <c r="E44" i="3"/>
  <c r="F44" i="3"/>
  <c r="G44" i="3"/>
  <c r="H44" i="3"/>
  <c r="I4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" i="3"/>
  <c r="I4" i="3" s="1"/>
  <c r="B112" i="2"/>
  <c r="B2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I1" i="3"/>
  <c r="D4" i="3" l="1"/>
  <c r="E4" i="3"/>
  <c r="F4" i="3"/>
  <c r="G4" i="3"/>
  <c r="H4" i="3"/>
  <c r="A370" i="2"/>
  <c r="A434" i="2"/>
  <c r="A418" i="2"/>
  <c r="A402" i="2"/>
  <c r="A386" i="2"/>
  <c r="A450" i="2"/>
  <c r="A448" i="2"/>
  <c r="A368" i="2"/>
  <c r="A336" i="2"/>
  <c r="A288" i="2"/>
  <c r="A256" i="2"/>
  <c r="A224" i="2"/>
  <c r="A208" i="2"/>
  <c r="A192" i="2"/>
  <c r="A176" i="2"/>
  <c r="A160" i="2"/>
  <c r="A144" i="2"/>
  <c r="A128" i="2"/>
  <c r="A384" i="2"/>
  <c r="A352" i="2"/>
  <c r="A320" i="2"/>
  <c r="A304" i="2"/>
  <c r="A272" i="2"/>
  <c r="A240" i="2"/>
  <c r="A109" i="2"/>
  <c r="A93" i="2"/>
  <c r="A77" i="2"/>
  <c r="A333" i="2"/>
  <c r="A237" i="2"/>
  <c r="A221" i="2"/>
  <c r="A205" i="2"/>
  <c r="A189" i="2"/>
  <c r="A173" i="2"/>
  <c r="A157" i="2"/>
  <c r="A141" i="2"/>
  <c r="A125" i="2"/>
  <c r="A108" i="2"/>
  <c r="A92" i="2"/>
  <c r="A76" i="2"/>
  <c r="A432" i="2"/>
  <c r="A429" i="2"/>
  <c r="A317" i="2"/>
  <c r="A364" i="2"/>
  <c r="A348" i="2"/>
  <c r="A332" i="2"/>
  <c r="A316" i="2"/>
  <c r="A300" i="2"/>
  <c r="A284" i="2"/>
  <c r="A268" i="2"/>
  <c r="A252" i="2"/>
  <c r="A236" i="2"/>
  <c r="A220" i="2"/>
  <c r="A204" i="2"/>
  <c r="A188" i="2"/>
  <c r="A172" i="2"/>
  <c r="A156" i="2"/>
  <c r="A140" i="2"/>
  <c r="A124" i="2"/>
  <c r="A107" i="2"/>
  <c r="A91" i="2"/>
  <c r="A75" i="2"/>
  <c r="A381" i="2"/>
  <c r="A301" i="2"/>
  <c r="A428" i="2"/>
  <c r="A363" i="2"/>
  <c r="A347" i="2"/>
  <c r="A331" i="2"/>
  <c r="A315" i="2"/>
  <c r="A299" i="2"/>
  <c r="A283" i="2"/>
  <c r="A267" i="2"/>
  <c r="A251" i="2"/>
  <c r="A235" i="2"/>
  <c r="A219" i="2"/>
  <c r="A203" i="2"/>
  <c r="A187" i="2"/>
  <c r="A171" i="2"/>
  <c r="A155" i="2"/>
  <c r="A139" i="2"/>
  <c r="A123" i="2"/>
  <c r="A106" i="2"/>
  <c r="A90" i="2"/>
  <c r="A416" i="2"/>
  <c r="A413" i="2"/>
  <c r="A380" i="2"/>
  <c r="A411" i="2"/>
  <c r="A378" i="2"/>
  <c r="A346" i="2"/>
  <c r="A314" i="2"/>
  <c r="A282" i="2"/>
  <c r="A234" i="2"/>
  <c r="A202" i="2"/>
  <c r="A170" i="2"/>
  <c r="A154" i="2"/>
  <c r="A138" i="2"/>
  <c r="A122" i="2"/>
  <c r="A112" i="2"/>
  <c r="A349" i="2"/>
  <c r="A285" i="2"/>
  <c r="A444" i="2"/>
  <c r="A379" i="2"/>
  <c r="A442" i="2"/>
  <c r="A362" i="2"/>
  <c r="A330" i="2"/>
  <c r="A298" i="2"/>
  <c r="A266" i="2"/>
  <c r="A250" i="2"/>
  <c r="A218" i="2"/>
  <c r="A186" i="2"/>
  <c r="A104" i="2"/>
  <c r="A88" i="2"/>
  <c r="A365" i="2"/>
  <c r="A269" i="2"/>
  <c r="A255" i="2"/>
  <c r="A396" i="2"/>
  <c r="A443" i="2"/>
  <c r="A126" i="2"/>
  <c r="A410" i="2"/>
  <c r="A440" i="2"/>
  <c r="A424" i="2"/>
  <c r="A408" i="2"/>
  <c r="A392" i="2"/>
  <c r="A360" i="2"/>
  <c r="A328" i="2"/>
  <c r="A312" i="2"/>
  <c r="A296" i="2"/>
  <c r="A280" i="2"/>
  <c r="A264" i="2"/>
  <c r="A248" i="2"/>
  <c r="A232" i="2"/>
  <c r="A216" i="2"/>
  <c r="A200" i="2"/>
  <c r="A184" i="2"/>
  <c r="A168" i="2"/>
  <c r="A152" i="2"/>
  <c r="A136" i="2"/>
  <c r="A120" i="2"/>
  <c r="A400" i="2"/>
  <c r="A445" i="2"/>
  <c r="A397" i="2"/>
  <c r="A253" i="2"/>
  <c r="A412" i="2"/>
  <c r="A427" i="2"/>
  <c r="A395" i="2"/>
  <c r="A426" i="2"/>
  <c r="A394" i="2"/>
  <c r="A83" i="2"/>
  <c r="A376" i="2"/>
  <c r="A344" i="2"/>
  <c r="A102" i="2"/>
  <c r="A86" i="2"/>
  <c r="A422" i="2"/>
  <c r="A342" i="2"/>
  <c r="A326" i="2"/>
  <c r="A310" i="2"/>
  <c r="A294" i="2"/>
  <c r="A278" i="2"/>
  <c r="A262" i="2"/>
  <c r="A246" i="2"/>
  <c r="A230" i="2"/>
  <c r="A214" i="2"/>
  <c r="A198" i="2"/>
  <c r="A182" i="2"/>
  <c r="A166" i="2"/>
  <c r="A150" i="2"/>
  <c r="A134" i="2"/>
  <c r="A118" i="2"/>
  <c r="A101" i="2"/>
  <c r="A85" i="2"/>
  <c r="A390" i="2"/>
  <c r="A453" i="2"/>
  <c r="A421" i="2"/>
  <c r="A373" i="2"/>
  <c r="A325" i="2"/>
  <c r="A277" i="2"/>
  <c r="A261" i="2"/>
  <c r="A245" i="2"/>
  <c r="A229" i="2"/>
  <c r="A181" i="2"/>
  <c r="A165" i="2"/>
  <c r="A149" i="2"/>
  <c r="A133" i="2"/>
  <c r="A117" i="2"/>
  <c r="A100" i="2"/>
  <c r="A84" i="2"/>
  <c r="A454" i="2"/>
  <c r="A438" i="2"/>
  <c r="A406" i="2"/>
  <c r="A374" i="2"/>
  <c r="A389" i="2"/>
  <c r="A341" i="2"/>
  <c r="A293" i="2"/>
  <c r="A197" i="2"/>
  <c r="A436" i="2"/>
  <c r="A420" i="2"/>
  <c r="A404" i="2"/>
  <c r="A356" i="2"/>
  <c r="A324" i="2"/>
  <c r="A292" i="2"/>
  <c r="A276" i="2"/>
  <c r="A260" i="2"/>
  <c r="A244" i="2"/>
  <c r="A228" i="2"/>
  <c r="A212" i="2"/>
  <c r="A196" i="2"/>
  <c r="A180" i="2"/>
  <c r="A164" i="2"/>
  <c r="A148" i="2"/>
  <c r="A132" i="2"/>
  <c r="A116" i="2"/>
  <c r="A358" i="2"/>
  <c r="A437" i="2"/>
  <c r="A405" i="2"/>
  <c r="A357" i="2"/>
  <c r="A309" i="2"/>
  <c r="A213" i="2"/>
  <c r="A452" i="2"/>
  <c r="A388" i="2"/>
  <c r="A372" i="2"/>
  <c r="A340" i="2"/>
  <c r="A308" i="2"/>
  <c r="A98" i="2"/>
  <c r="A82" i="2"/>
  <c r="A354" i="2"/>
  <c r="A338" i="2"/>
  <c r="A322" i="2"/>
  <c r="A306" i="2"/>
  <c r="A290" i="2"/>
  <c r="A274" i="2"/>
  <c r="A258" i="2"/>
  <c r="A242" i="2"/>
  <c r="A226" i="2"/>
  <c r="A210" i="2"/>
  <c r="A194" i="2"/>
  <c r="A178" i="2"/>
  <c r="A162" i="2"/>
  <c r="A146" i="2"/>
  <c r="A130" i="2"/>
  <c r="A114" i="2"/>
  <c r="A97" i="2"/>
  <c r="A81" i="2"/>
  <c r="A449" i="2"/>
  <c r="A433" i="2"/>
  <c r="A417" i="2"/>
  <c r="A401" i="2"/>
  <c r="A385" i="2"/>
  <c r="A369" i="2"/>
  <c r="A353" i="2"/>
  <c r="A337" i="2"/>
  <c r="A321" i="2"/>
  <c r="A305" i="2"/>
  <c r="A289" i="2"/>
  <c r="A273" i="2"/>
  <c r="A257" i="2"/>
  <c r="A241" i="2"/>
  <c r="A225" i="2"/>
  <c r="A209" i="2"/>
  <c r="A193" i="2"/>
  <c r="A177" i="2"/>
  <c r="A161" i="2"/>
  <c r="A145" i="2"/>
  <c r="A129" i="2"/>
  <c r="A113" i="2"/>
  <c r="A96" i="2"/>
  <c r="A80" i="2"/>
  <c r="A329" i="2"/>
  <c r="A201" i="2"/>
  <c r="A185" i="2"/>
  <c r="A169" i="2"/>
  <c r="A153" i="2"/>
  <c r="A137" i="2"/>
  <c r="A121" i="2"/>
  <c r="A105" i="2"/>
  <c r="A89" i="2"/>
  <c r="A345" i="2"/>
  <c r="A423" i="2"/>
  <c r="A359" i="2"/>
  <c r="A311" i="2"/>
  <c r="A199" i="2"/>
  <c r="A167" i="2"/>
  <c r="A151" i="2"/>
  <c r="A87" i="2"/>
  <c r="A409" i="2"/>
  <c r="A281" i="2"/>
  <c r="A391" i="2"/>
  <c r="A327" i="2"/>
  <c r="A295" i="2"/>
  <c r="A279" i="2"/>
  <c r="A263" i="2"/>
  <c r="A247" i="2"/>
  <c r="A135" i="2"/>
  <c r="A361" i="2"/>
  <c r="A313" i="2"/>
  <c r="A375" i="2"/>
  <c r="A231" i="2"/>
  <c r="A183" i="2"/>
  <c r="A119" i="2"/>
  <c r="A425" i="2"/>
  <c r="A297" i="2"/>
  <c r="A439" i="2"/>
  <c r="A407" i="2"/>
  <c r="A343" i="2"/>
  <c r="A215" i="2"/>
  <c r="A103" i="2"/>
  <c r="A217" i="2"/>
  <c r="A451" i="2"/>
  <c r="A403" i="2"/>
  <c r="A339" i="2"/>
  <c r="A227" i="2"/>
  <c r="A163" i="2"/>
  <c r="A99" i="2"/>
  <c r="A377" i="2"/>
  <c r="A249" i="2"/>
  <c r="A419" i="2"/>
  <c r="A355" i="2"/>
  <c r="A243" i="2"/>
  <c r="A179" i="2"/>
  <c r="A115" i="2"/>
  <c r="A233" i="2"/>
  <c r="A435" i="2"/>
  <c r="A371" i="2"/>
  <c r="A211" i="2"/>
  <c r="A131" i="2"/>
  <c r="A441" i="2"/>
  <c r="A393" i="2"/>
  <c r="A265" i="2"/>
  <c r="A387" i="2"/>
  <c r="A323" i="2"/>
  <c r="A307" i="2"/>
  <c r="A291" i="2"/>
  <c r="A275" i="2"/>
  <c r="A259" i="2"/>
  <c r="A195" i="2"/>
  <c r="A147" i="2"/>
  <c r="A335" i="2"/>
  <c r="A303" i="2"/>
  <c r="A271" i="2"/>
  <c r="A239" i="2"/>
  <c r="A143" i="2"/>
  <c r="A127" i="2"/>
  <c r="A111" i="2"/>
  <c r="A95" i="2"/>
  <c r="A79" i="2"/>
  <c r="A383" i="2"/>
  <c r="A175" i="2"/>
  <c r="A446" i="2"/>
  <c r="A334" i="2"/>
  <c r="A206" i="2"/>
  <c r="A78" i="2"/>
  <c r="A431" i="2"/>
  <c r="A399" i="2"/>
  <c r="A223" i="2"/>
  <c r="A382" i="2"/>
  <c r="A222" i="2"/>
  <c r="A94" i="2"/>
  <c r="A447" i="2"/>
  <c r="A415" i="2"/>
  <c r="A207" i="2"/>
  <c r="A350" i="2"/>
  <c r="A318" i="2"/>
  <c r="A286" i="2"/>
  <c r="A270" i="2"/>
  <c r="A254" i="2"/>
  <c r="A190" i="2"/>
  <c r="A110" i="2"/>
  <c r="A351" i="2"/>
  <c r="A159" i="2"/>
  <c r="A366" i="2"/>
  <c r="A302" i="2"/>
  <c r="A158" i="2"/>
  <c r="A142" i="2"/>
  <c r="A367" i="2"/>
  <c r="A319" i="2"/>
  <c r="A287" i="2"/>
  <c r="A191" i="2"/>
  <c r="A430" i="2"/>
  <c r="A414" i="2"/>
  <c r="A398" i="2"/>
  <c r="A238" i="2"/>
  <c r="A174" i="2"/>
  <c r="S7" i="1"/>
  <c r="A3" i="2"/>
  <c r="A4" i="2"/>
  <c r="A5" i="2"/>
  <c r="A6" i="2"/>
  <c r="A7" i="2"/>
  <c r="A8" i="2"/>
  <c r="A18" i="2"/>
  <c r="A19" i="2"/>
  <c r="A20" i="2"/>
  <c r="A21" i="2"/>
  <c r="A22" i="2"/>
  <c r="A35" i="2"/>
  <c r="A68" i="2"/>
  <c r="A40" i="2"/>
  <c r="A51" i="2"/>
  <c r="A55" i="2"/>
  <c r="A56" i="2"/>
  <c r="A72" i="2"/>
  <c r="C11" i="1" l="1"/>
  <c r="E12" i="1"/>
  <c r="G13" i="1"/>
  <c r="I14" i="1"/>
  <c r="K15" i="1"/>
  <c r="M16" i="1"/>
  <c r="O17" i="1"/>
  <c r="C19" i="1"/>
  <c r="E20" i="1"/>
  <c r="G21" i="1"/>
  <c r="I22" i="1"/>
  <c r="K23" i="1"/>
  <c r="M24" i="1"/>
  <c r="O25" i="1"/>
  <c r="C27" i="1"/>
  <c r="E28" i="1"/>
  <c r="G29" i="1"/>
  <c r="I30" i="1"/>
  <c r="K31" i="1"/>
  <c r="M32" i="1"/>
  <c r="O33" i="1"/>
  <c r="C35" i="1"/>
  <c r="E36" i="1"/>
  <c r="G37" i="1"/>
  <c r="I38" i="1"/>
  <c r="K39" i="1"/>
  <c r="M40" i="1"/>
  <c r="O41" i="1"/>
  <c r="C43" i="1"/>
  <c r="E44" i="1"/>
  <c r="G45" i="1"/>
  <c r="I46" i="1"/>
  <c r="K47" i="1"/>
  <c r="M48" i="1"/>
  <c r="O49" i="1"/>
  <c r="C51" i="1"/>
  <c r="E52" i="1"/>
  <c r="G53" i="1"/>
  <c r="I54" i="1"/>
  <c r="K55" i="1"/>
  <c r="M56" i="1"/>
  <c r="O57" i="1"/>
  <c r="C59" i="1"/>
  <c r="E60" i="1"/>
  <c r="G61" i="1"/>
  <c r="I62" i="1"/>
  <c r="K63" i="1"/>
  <c r="M64" i="1"/>
  <c r="O65" i="1"/>
  <c r="C67" i="1"/>
  <c r="E68" i="1"/>
  <c r="G69" i="1"/>
  <c r="I70" i="1"/>
  <c r="K71" i="1"/>
  <c r="M72" i="1"/>
  <c r="O73" i="1"/>
  <c r="C75" i="1"/>
  <c r="E76" i="1"/>
  <c r="G77" i="1"/>
  <c r="I78" i="1"/>
  <c r="K79" i="1"/>
  <c r="M80" i="1"/>
  <c r="O81" i="1"/>
  <c r="D10" i="1"/>
  <c r="K21" i="1"/>
  <c r="M46" i="1"/>
  <c r="O55" i="1"/>
  <c r="M62" i="1"/>
  <c r="K69" i="1"/>
  <c r="G75" i="1"/>
  <c r="E82" i="1"/>
  <c r="D11" i="1"/>
  <c r="F12" i="1"/>
  <c r="H13" i="1"/>
  <c r="J14" i="1"/>
  <c r="L15" i="1"/>
  <c r="N16" i="1"/>
  <c r="P17" i="1"/>
  <c r="D19" i="1"/>
  <c r="F20" i="1"/>
  <c r="H21" i="1"/>
  <c r="J22" i="1"/>
  <c r="L23" i="1"/>
  <c r="N24" i="1"/>
  <c r="P25" i="1"/>
  <c r="D27" i="1"/>
  <c r="F28" i="1"/>
  <c r="H29" i="1"/>
  <c r="J30" i="1"/>
  <c r="L31" i="1"/>
  <c r="N32" i="1"/>
  <c r="P33" i="1"/>
  <c r="D35" i="1"/>
  <c r="F36" i="1"/>
  <c r="H37" i="1"/>
  <c r="J38" i="1"/>
  <c r="L39" i="1"/>
  <c r="N40" i="1"/>
  <c r="P41" i="1"/>
  <c r="D43" i="1"/>
  <c r="F44" i="1"/>
  <c r="H45" i="1"/>
  <c r="J46" i="1"/>
  <c r="L47" i="1"/>
  <c r="N48" i="1"/>
  <c r="P49" i="1"/>
  <c r="D51" i="1"/>
  <c r="F52" i="1"/>
  <c r="H53" i="1"/>
  <c r="J54" i="1"/>
  <c r="L55" i="1"/>
  <c r="N56" i="1"/>
  <c r="P57" i="1"/>
  <c r="D59" i="1"/>
  <c r="F60" i="1"/>
  <c r="H61" i="1"/>
  <c r="J62" i="1"/>
  <c r="L63" i="1"/>
  <c r="N64" i="1"/>
  <c r="P65" i="1"/>
  <c r="D67" i="1"/>
  <c r="F68" i="1"/>
  <c r="H69" i="1"/>
  <c r="J70" i="1"/>
  <c r="L71" i="1"/>
  <c r="N72" i="1"/>
  <c r="P73" i="1"/>
  <c r="D75" i="1"/>
  <c r="F76" i="1"/>
  <c r="H77" i="1"/>
  <c r="J78" i="1"/>
  <c r="L79" i="1"/>
  <c r="N80" i="1"/>
  <c r="P81" i="1"/>
  <c r="E10" i="1"/>
  <c r="I20" i="1"/>
  <c r="O47" i="1"/>
  <c r="C57" i="1"/>
  <c r="O63" i="1"/>
  <c r="C73" i="1"/>
  <c r="O79" i="1"/>
  <c r="E11" i="1"/>
  <c r="G12" i="1"/>
  <c r="I13" i="1"/>
  <c r="K14" i="1"/>
  <c r="M15" i="1"/>
  <c r="O16" i="1"/>
  <c r="C18" i="1"/>
  <c r="E19" i="1"/>
  <c r="G20" i="1"/>
  <c r="I21" i="1"/>
  <c r="K22" i="1"/>
  <c r="M23" i="1"/>
  <c r="O24" i="1"/>
  <c r="C26" i="1"/>
  <c r="E27" i="1"/>
  <c r="G28" i="1"/>
  <c r="I29" i="1"/>
  <c r="K30" i="1"/>
  <c r="M31" i="1"/>
  <c r="O32" i="1"/>
  <c r="C34" i="1"/>
  <c r="E35" i="1"/>
  <c r="G36" i="1"/>
  <c r="I37" i="1"/>
  <c r="K38" i="1"/>
  <c r="M39" i="1"/>
  <c r="O40" i="1"/>
  <c r="C42" i="1"/>
  <c r="E43" i="1"/>
  <c r="G44" i="1"/>
  <c r="I45" i="1"/>
  <c r="K46" i="1"/>
  <c r="M47" i="1"/>
  <c r="O48" i="1"/>
  <c r="C50" i="1"/>
  <c r="E51" i="1"/>
  <c r="G52" i="1"/>
  <c r="I53" i="1"/>
  <c r="K54" i="1"/>
  <c r="M55" i="1"/>
  <c r="O56" i="1"/>
  <c r="C58" i="1"/>
  <c r="E59" i="1"/>
  <c r="G60" i="1"/>
  <c r="I61" i="1"/>
  <c r="K62" i="1"/>
  <c r="M63" i="1"/>
  <c r="O64" i="1"/>
  <c r="C66" i="1"/>
  <c r="E67" i="1"/>
  <c r="G68" i="1"/>
  <c r="I69" i="1"/>
  <c r="K70" i="1"/>
  <c r="M71" i="1"/>
  <c r="O72" i="1"/>
  <c r="C74" i="1"/>
  <c r="E75" i="1"/>
  <c r="G76" i="1"/>
  <c r="I77" i="1"/>
  <c r="K78" i="1"/>
  <c r="M79" i="1"/>
  <c r="O80" i="1"/>
  <c r="C82" i="1"/>
  <c r="F10" i="1"/>
  <c r="G19" i="1"/>
  <c r="G51" i="1"/>
  <c r="G59" i="1"/>
  <c r="E66" i="1"/>
  <c r="M70" i="1"/>
  <c r="E74" i="1"/>
  <c r="K77" i="1"/>
  <c r="C81" i="1"/>
  <c r="F11" i="1"/>
  <c r="H12" i="1"/>
  <c r="J13" i="1"/>
  <c r="L14" i="1"/>
  <c r="N15" i="1"/>
  <c r="P16" i="1"/>
  <c r="D18" i="1"/>
  <c r="F19" i="1"/>
  <c r="H20" i="1"/>
  <c r="J21" i="1"/>
  <c r="L22" i="1"/>
  <c r="N23" i="1"/>
  <c r="P24" i="1"/>
  <c r="D26" i="1"/>
  <c r="F27" i="1"/>
  <c r="H28" i="1"/>
  <c r="J29" i="1"/>
  <c r="L30" i="1"/>
  <c r="N31" i="1"/>
  <c r="P32" i="1"/>
  <c r="D34" i="1"/>
  <c r="F35" i="1"/>
  <c r="H36" i="1"/>
  <c r="J37" i="1"/>
  <c r="L38" i="1"/>
  <c r="N39" i="1"/>
  <c r="P40" i="1"/>
  <c r="D42" i="1"/>
  <c r="F43" i="1"/>
  <c r="H44" i="1"/>
  <c r="J45" i="1"/>
  <c r="L46" i="1"/>
  <c r="N47" i="1"/>
  <c r="P48" i="1"/>
  <c r="D50" i="1"/>
  <c r="F51" i="1"/>
  <c r="H52" i="1"/>
  <c r="J53" i="1"/>
  <c r="L54" i="1"/>
  <c r="N55" i="1"/>
  <c r="P56" i="1"/>
  <c r="D58" i="1"/>
  <c r="F59" i="1"/>
  <c r="H60" i="1"/>
  <c r="J61" i="1"/>
  <c r="L62" i="1"/>
  <c r="N63" i="1"/>
  <c r="P64" i="1"/>
  <c r="D66" i="1"/>
  <c r="F67" i="1"/>
  <c r="H68" i="1"/>
  <c r="J69" i="1"/>
  <c r="L70" i="1"/>
  <c r="N71" i="1"/>
  <c r="P72" i="1"/>
  <c r="D74" i="1"/>
  <c r="F75" i="1"/>
  <c r="H76" i="1"/>
  <c r="J77" i="1"/>
  <c r="L78" i="1"/>
  <c r="N79" i="1"/>
  <c r="P80" i="1"/>
  <c r="D82" i="1"/>
  <c r="G10" i="1"/>
  <c r="E18" i="1"/>
  <c r="C49" i="1"/>
  <c r="I60" i="1"/>
  <c r="G67" i="1"/>
  <c r="I76" i="1"/>
  <c r="H10" i="1"/>
  <c r="G11" i="1"/>
  <c r="I12" i="1"/>
  <c r="K13" i="1"/>
  <c r="M14" i="1"/>
  <c r="O15" i="1"/>
  <c r="C17" i="1"/>
  <c r="M22" i="1"/>
  <c r="O23" i="1"/>
  <c r="C25" i="1"/>
  <c r="E26" i="1"/>
  <c r="G27" i="1"/>
  <c r="I28" i="1"/>
  <c r="K29" i="1"/>
  <c r="M30" i="1"/>
  <c r="O31" i="1"/>
  <c r="C33" i="1"/>
  <c r="E34" i="1"/>
  <c r="G35" i="1"/>
  <c r="I36" i="1"/>
  <c r="K37" i="1"/>
  <c r="M38" i="1"/>
  <c r="O39" i="1"/>
  <c r="C41" i="1"/>
  <c r="E42" i="1"/>
  <c r="G43" i="1"/>
  <c r="I44" i="1"/>
  <c r="K45" i="1"/>
  <c r="E50" i="1"/>
  <c r="I52" i="1"/>
  <c r="K53" i="1"/>
  <c r="M54" i="1"/>
  <c r="E58" i="1"/>
  <c r="K61" i="1"/>
  <c r="C65" i="1"/>
  <c r="I68" i="1"/>
  <c r="O71" i="1"/>
  <c r="M78" i="1"/>
  <c r="H11" i="1"/>
  <c r="J12" i="1"/>
  <c r="L13" i="1"/>
  <c r="N14" i="1"/>
  <c r="P15" i="1"/>
  <c r="D17" i="1"/>
  <c r="F18" i="1"/>
  <c r="H19" i="1"/>
  <c r="J20" i="1"/>
  <c r="L21" i="1"/>
  <c r="N22" i="1"/>
  <c r="P23" i="1"/>
  <c r="D25" i="1"/>
  <c r="F26" i="1"/>
  <c r="H27" i="1"/>
  <c r="J28" i="1"/>
  <c r="L29" i="1"/>
  <c r="N30" i="1"/>
  <c r="P31" i="1"/>
  <c r="D33" i="1"/>
  <c r="F34" i="1"/>
  <c r="H35" i="1"/>
  <c r="J36" i="1"/>
  <c r="L37" i="1"/>
  <c r="N38" i="1"/>
  <c r="P39" i="1"/>
  <c r="D41" i="1"/>
  <c r="F42" i="1"/>
  <c r="H43" i="1"/>
  <c r="J44" i="1"/>
  <c r="L45" i="1"/>
  <c r="N46" i="1"/>
  <c r="P47" i="1"/>
  <c r="D49" i="1"/>
  <c r="F50" i="1"/>
  <c r="H51" i="1"/>
  <c r="J52" i="1"/>
  <c r="L53" i="1"/>
  <c r="N54" i="1"/>
  <c r="P55" i="1"/>
  <c r="D57" i="1"/>
  <c r="F58" i="1"/>
  <c r="H59" i="1"/>
  <c r="J60" i="1"/>
  <c r="L61" i="1"/>
  <c r="N62" i="1"/>
  <c r="P63" i="1"/>
  <c r="D65" i="1"/>
  <c r="F66" i="1"/>
  <c r="H67" i="1"/>
  <c r="J68" i="1"/>
  <c r="L69" i="1"/>
  <c r="N70" i="1"/>
  <c r="P71" i="1"/>
  <c r="H75" i="1"/>
  <c r="I11" i="1"/>
  <c r="K12" i="1"/>
  <c r="M13" i="1"/>
  <c r="O14" i="1"/>
  <c r="C16" i="1"/>
  <c r="E17" i="1"/>
  <c r="G18" i="1"/>
  <c r="I19" i="1"/>
  <c r="K20" i="1"/>
  <c r="M21" i="1"/>
  <c r="O22" i="1"/>
  <c r="C24" i="1"/>
  <c r="E25" i="1"/>
  <c r="G26" i="1"/>
  <c r="I27" i="1"/>
  <c r="K28" i="1"/>
  <c r="M29" i="1"/>
  <c r="O30" i="1"/>
  <c r="C32" i="1"/>
  <c r="E33" i="1"/>
  <c r="G34" i="1"/>
  <c r="I35" i="1"/>
  <c r="K36" i="1"/>
  <c r="M37" i="1"/>
  <c r="O38" i="1"/>
  <c r="C40" i="1"/>
  <c r="E41" i="1"/>
  <c r="G42" i="1"/>
  <c r="I43" i="1"/>
  <c r="K44" i="1"/>
  <c r="M45" i="1"/>
  <c r="O46" i="1"/>
  <c r="C48" i="1"/>
  <c r="E49" i="1"/>
  <c r="G50" i="1"/>
  <c r="I51" i="1"/>
  <c r="K52" i="1"/>
  <c r="M53" i="1"/>
  <c r="O54" i="1"/>
  <c r="C56" i="1"/>
  <c r="E57" i="1"/>
  <c r="G58" i="1"/>
  <c r="I59" i="1"/>
  <c r="K60" i="1"/>
  <c r="M61" i="1"/>
  <c r="O62" i="1"/>
  <c r="C64" i="1"/>
  <c r="E65" i="1"/>
  <c r="G66" i="1"/>
  <c r="I67" i="1"/>
  <c r="K68" i="1"/>
  <c r="M69" i="1"/>
  <c r="O70" i="1"/>
  <c r="C72" i="1"/>
  <c r="E73" i="1"/>
  <c r="G74" i="1"/>
  <c r="I75" i="1"/>
  <c r="K76" i="1"/>
  <c r="M77" i="1"/>
  <c r="O78" i="1"/>
  <c r="C80" i="1"/>
  <c r="E81" i="1"/>
  <c r="G82" i="1"/>
  <c r="J10" i="1"/>
  <c r="O67" i="1"/>
  <c r="J11" i="1"/>
  <c r="L12" i="1"/>
  <c r="N13" i="1"/>
  <c r="P14" i="1"/>
  <c r="D16" i="1"/>
  <c r="F17" i="1"/>
  <c r="H18" i="1"/>
  <c r="J19" i="1"/>
  <c r="L20" i="1"/>
  <c r="N21" i="1"/>
  <c r="P22" i="1"/>
  <c r="D24" i="1"/>
  <c r="F25" i="1"/>
  <c r="H26" i="1"/>
  <c r="J27" i="1"/>
  <c r="L28" i="1"/>
  <c r="N29" i="1"/>
  <c r="P30" i="1"/>
  <c r="D32" i="1"/>
  <c r="F33" i="1"/>
  <c r="H34" i="1"/>
  <c r="J35" i="1"/>
  <c r="L36" i="1"/>
  <c r="N37" i="1"/>
  <c r="P38" i="1"/>
  <c r="D40" i="1"/>
  <c r="F41" i="1"/>
  <c r="H42" i="1"/>
  <c r="J43" i="1"/>
  <c r="L44" i="1"/>
  <c r="N45" i="1"/>
  <c r="P46" i="1"/>
  <c r="D48" i="1"/>
  <c r="F49" i="1"/>
  <c r="H50" i="1"/>
  <c r="J51" i="1"/>
  <c r="L52" i="1"/>
  <c r="N53" i="1"/>
  <c r="P54" i="1"/>
  <c r="D56" i="1"/>
  <c r="F57" i="1"/>
  <c r="H58" i="1"/>
  <c r="J59" i="1"/>
  <c r="L60" i="1"/>
  <c r="N61" i="1"/>
  <c r="P62" i="1"/>
  <c r="D64" i="1"/>
  <c r="F65" i="1"/>
  <c r="H66" i="1"/>
  <c r="J67" i="1"/>
  <c r="L68" i="1"/>
  <c r="N69" i="1"/>
  <c r="P70" i="1"/>
  <c r="D72" i="1"/>
  <c r="F73" i="1"/>
  <c r="H74" i="1"/>
  <c r="J75" i="1"/>
  <c r="L76" i="1"/>
  <c r="N77" i="1"/>
  <c r="P78" i="1"/>
  <c r="D80" i="1"/>
  <c r="F81" i="1"/>
  <c r="H82" i="1"/>
  <c r="K10" i="1"/>
  <c r="K25" i="1"/>
  <c r="G47" i="1"/>
  <c r="M58" i="1"/>
  <c r="C69" i="1"/>
  <c r="C77" i="1"/>
  <c r="K11" i="1"/>
  <c r="M12" i="1"/>
  <c r="O13" i="1"/>
  <c r="C15" i="1"/>
  <c r="E16" i="1"/>
  <c r="G17" i="1"/>
  <c r="I18" i="1"/>
  <c r="K19" i="1"/>
  <c r="M20" i="1"/>
  <c r="O21" i="1"/>
  <c r="C23" i="1"/>
  <c r="E24" i="1"/>
  <c r="G25" i="1"/>
  <c r="I26" i="1"/>
  <c r="K27" i="1"/>
  <c r="M28" i="1"/>
  <c r="O29" i="1"/>
  <c r="C31" i="1"/>
  <c r="E32" i="1"/>
  <c r="G33" i="1"/>
  <c r="I34" i="1"/>
  <c r="K35" i="1"/>
  <c r="M36" i="1"/>
  <c r="O37" i="1"/>
  <c r="C39" i="1"/>
  <c r="E40" i="1"/>
  <c r="G41" i="1"/>
  <c r="I42" i="1"/>
  <c r="K43" i="1"/>
  <c r="M44" i="1"/>
  <c r="O45" i="1"/>
  <c r="C47" i="1"/>
  <c r="E48" i="1"/>
  <c r="G49" i="1"/>
  <c r="I50" i="1"/>
  <c r="K51" i="1"/>
  <c r="M52" i="1"/>
  <c r="O53" i="1"/>
  <c r="C55" i="1"/>
  <c r="E56" i="1"/>
  <c r="G57" i="1"/>
  <c r="I58" i="1"/>
  <c r="K59" i="1"/>
  <c r="M60" i="1"/>
  <c r="O61" i="1"/>
  <c r="C63" i="1"/>
  <c r="E64" i="1"/>
  <c r="G65" i="1"/>
  <c r="I66" i="1"/>
  <c r="K67" i="1"/>
  <c r="M68" i="1"/>
  <c r="O69" i="1"/>
  <c r="C71" i="1"/>
  <c r="E72" i="1"/>
  <c r="G73" i="1"/>
  <c r="I74" i="1"/>
  <c r="K75" i="1"/>
  <c r="M76" i="1"/>
  <c r="O77" i="1"/>
  <c r="C79" i="1"/>
  <c r="E80" i="1"/>
  <c r="G81" i="1"/>
  <c r="I82" i="1"/>
  <c r="L10" i="1"/>
  <c r="G23" i="1"/>
  <c r="M42" i="1"/>
  <c r="C53" i="1"/>
  <c r="O59" i="1"/>
  <c r="M66" i="1"/>
  <c r="K73" i="1"/>
  <c r="E78" i="1"/>
  <c r="K81" i="1"/>
  <c r="L11" i="1"/>
  <c r="N12" i="1"/>
  <c r="P13" i="1"/>
  <c r="D15" i="1"/>
  <c r="F16" i="1"/>
  <c r="H17" i="1"/>
  <c r="J18" i="1"/>
  <c r="L19" i="1"/>
  <c r="N20" i="1"/>
  <c r="P21" i="1"/>
  <c r="D23" i="1"/>
  <c r="F24" i="1"/>
  <c r="H25" i="1"/>
  <c r="J26" i="1"/>
  <c r="L27" i="1"/>
  <c r="N28" i="1"/>
  <c r="P29" i="1"/>
  <c r="D31" i="1"/>
  <c r="F32" i="1"/>
  <c r="H33" i="1"/>
  <c r="J34" i="1"/>
  <c r="L35" i="1"/>
  <c r="N36" i="1"/>
  <c r="P37" i="1"/>
  <c r="D39" i="1"/>
  <c r="F40" i="1"/>
  <c r="H41" i="1"/>
  <c r="J42" i="1"/>
  <c r="L43" i="1"/>
  <c r="N44" i="1"/>
  <c r="P45" i="1"/>
  <c r="D47" i="1"/>
  <c r="F48" i="1"/>
  <c r="H49" i="1"/>
  <c r="J50" i="1"/>
  <c r="L51" i="1"/>
  <c r="N52" i="1"/>
  <c r="P53" i="1"/>
  <c r="D55" i="1"/>
  <c r="F56" i="1"/>
  <c r="H57" i="1"/>
  <c r="J58" i="1"/>
  <c r="L59" i="1"/>
  <c r="N60" i="1"/>
  <c r="P61" i="1"/>
  <c r="D63" i="1"/>
  <c r="F64" i="1"/>
  <c r="H65" i="1"/>
  <c r="J66" i="1"/>
  <c r="L67" i="1"/>
  <c r="N68" i="1"/>
  <c r="P69" i="1"/>
  <c r="D71" i="1"/>
  <c r="F72" i="1"/>
  <c r="H73" i="1"/>
  <c r="J74" i="1"/>
  <c r="L75" i="1"/>
  <c r="N76" i="1"/>
  <c r="P77" i="1"/>
  <c r="D79" i="1"/>
  <c r="F80" i="1"/>
  <c r="H81" i="1"/>
  <c r="J82" i="1"/>
  <c r="M10" i="1"/>
  <c r="I24" i="1"/>
  <c r="K41" i="1"/>
  <c r="M50" i="1"/>
  <c r="K57" i="1"/>
  <c r="I64" i="1"/>
  <c r="M74" i="1"/>
  <c r="P10" i="1"/>
  <c r="M11" i="1"/>
  <c r="O12" i="1"/>
  <c r="C14" i="1"/>
  <c r="E15" i="1"/>
  <c r="G16" i="1"/>
  <c r="I17" i="1"/>
  <c r="K18" i="1"/>
  <c r="M19" i="1"/>
  <c r="O20" i="1"/>
  <c r="C22" i="1"/>
  <c r="E23" i="1"/>
  <c r="G24" i="1"/>
  <c r="I25" i="1"/>
  <c r="K26" i="1"/>
  <c r="M27" i="1"/>
  <c r="O28" i="1"/>
  <c r="C30" i="1"/>
  <c r="E31" i="1"/>
  <c r="G32" i="1"/>
  <c r="I33" i="1"/>
  <c r="K34" i="1"/>
  <c r="M35" i="1"/>
  <c r="O36" i="1"/>
  <c r="C38" i="1"/>
  <c r="E39" i="1"/>
  <c r="G40" i="1"/>
  <c r="I41" i="1"/>
  <c r="K42" i="1"/>
  <c r="M43" i="1"/>
  <c r="O44" i="1"/>
  <c r="C46" i="1"/>
  <c r="E47" i="1"/>
  <c r="G48" i="1"/>
  <c r="I49" i="1"/>
  <c r="K50" i="1"/>
  <c r="M51" i="1"/>
  <c r="O52" i="1"/>
  <c r="C54" i="1"/>
  <c r="E55" i="1"/>
  <c r="G56" i="1"/>
  <c r="I57" i="1"/>
  <c r="K58" i="1"/>
  <c r="M59" i="1"/>
  <c r="O60" i="1"/>
  <c r="C62" i="1"/>
  <c r="E63" i="1"/>
  <c r="G64" i="1"/>
  <c r="I65" i="1"/>
  <c r="K66" i="1"/>
  <c r="M67" i="1"/>
  <c r="O68" i="1"/>
  <c r="C70" i="1"/>
  <c r="E71" i="1"/>
  <c r="G72" i="1"/>
  <c r="I73" i="1"/>
  <c r="K74" i="1"/>
  <c r="M75" i="1"/>
  <c r="O76" i="1"/>
  <c r="C78" i="1"/>
  <c r="E79" i="1"/>
  <c r="G80" i="1"/>
  <c r="I81" i="1"/>
  <c r="K82" i="1"/>
  <c r="N10" i="1"/>
  <c r="E22" i="1"/>
  <c r="C45" i="1"/>
  <c r="G55" i="1"/>
  <c r="G63" i="1"/>
  <c r="I72" i="1"/>
  <c r="G79" i="1"/>
  <c r="M82" i="1"/>
  <c r="N11" i="1"/>
  <c r="P12" i="1"/>
  <c r="D14" i="1"/>
  <c r="F15" i="1"/>
  <c r="H16" i="1"/>
  <c r="J17" i="1"/>
  <c r="L18" i="1"/>
  <c r="N19" i="1"/>
  <c r="P20" i="1"/>
  <c r="D22" i="1"/>
  <c r="F23" i="1"/>
  <c r="H24" i="1"/>
  <c r="J25" i="1"/>
  <c r="L26" i="1"/>
  <c r="N27" i="1"/>
  <c r="P28" i="1"/>
  <c r="D30" i="1"/>
  <c r="F31" i="1"/>
  <c r="H32" i="1"/>
  <c r="J33" i="1"/>
  <c r="L34" i="1"/>
  <c r="N35" i="1"/>
  <c r="P36" i="1"/>
  <c r="D38" i="1"/>
  <c r="F39" i="1"/>
  <c r="H40" i="1"/>
  <c r="J41" i="1"/>
  <c r="L42" i="1"/>
  <c r="N43" i="1"/>
  <c r="P44" i="1"/>
  <c r="D46" i="1"/>
  <c r="F47" i="1"/>
  <c r="H48" i="1"/>
  <c r="J49" i="1"/>
  <c r="L50" i="1"/>
  <c r="N51" i="1"/>
  <c r="P52" i="1"/>
  <c r="D54" i="1"/>
  <c r="F55" i="1"/>
  <c r="H56" i="1"/>
  <c r="J57" i="1"/>
  <c r="L58" i="1"/>
  <c r="N59" i="1"/>
  <c r="P60" i="1"/>
  <c r="D62" i="1"/>
  <c r="F63" i="1"/>
  <c r="H64" i="1"/>
  <c r="J65" i="1"/>
  <c r="L66" i="1"/>
  <c r="N67" i="1"/>
  <c r="P68" i="1"/>
  <c r="D70" i="1"/>
  <c r="F71" i="1"/>
  <c r="H72" i="1"/>
  <c r="J73" i="1"/>
  <c r="L74" i="1"/>
  <c r="N75" i="1"/>
  <c r="P76" i="1"/>
  <c r="D78" i="1"/>
  <c r="F79" i="1"/>
  <c r="H80" i="1"/>
  <c r="J81" i="1"/>
  <c r="L82" i="1"/>
  <c r="O10" i="1"/>
  <c r="C29" i="1"/>
  <c r="K49" i="1"/>
  <c r="C61" i="1"/>
  <c r="E70" i="1"/>
  <c r="O75" i="1"/>
  <c r="O11" i="1"/>
  <c r="C13" i="1"/>
  <c r="E14" i="1"/>
  <c r="G15" i="1"/>
  <c r="I16" i="1"/>
  <c r="K17" i="1"/>
  <c r="M18" i="1"/>
  <c r="O19" i="1"/>
  <c r="C21" i="1"/>
  <c r="M26" i="1"/>
  <c r="O27" i="1"/>
  <c r="E30" i="1"/>
  <c r="G31" i="1"/>
  <c r="I32" i="1"/>
  <c r="K33" i="1"/>
  <c r="M34" i="1"/>
  <c r="O35" i="1"/>
  <c r="C37" i="1"/>
  <c r="E38" i="1"/>
  <c r="G39" i="1"/>
  <c r="I40" i="1"/>
  <c r="O43" i="1"/>
  <c r="E46" i="1"/>
  <c r="I48" i="1"/>
  <c r="O51" i="1"/>
  <c r="E54" i="1"/>
  <c r="I56" i="1"/>
  <c r="E62" i="1"/>
  <c r="K65" i="1"/>
  <c r="G71" i="1"/>
  <c r="I80" i="1"/>
  <c r="P11" i="1"/>
  <c r="D13" i="1"/>
  <c r="F14" i="1"/>
  <c r="H15" i="1"/>
  <c r="J16" i="1"/>
  <c r="L17" i="1"/>
  <c r="N18" i="1"/>
  <c r="P19" i="1"/>
  <c r="D21" i="1"/>
  <c r="F22" i="1"/>
  <c r="H23" i="1"/>
  <c r="J24" i="1"/>
  <c r="L25" i="1"/>
  <c r="N26" i="1"/>
  <c r="P27" i="1"/>
  <c r="D29" i="1"/>
  <c r="F30" i="1"/>
  <c r="H31" i="1"/>
  <c r="J32" i="1"/>
  <c r="L33" i="1"/>
  <c r="N34" i="1"/>
  <c r="P35" i="1"/>
  <c r="D37" i="1"/>
  <c r="F38" i="1"/>
  <c r="H39" i="1"/>
  <c r="J40" i="1"/>
  <c r="L41" i="1"/>
  <c r="N42" i="1"/>
  <c r="P43" i="1"/>
  <c r="D45" i="1"/>
  <c r="F46" i="1"/>
  <c r="H47" i="1"/>
  <c r="J48" i="1"/>
  <c r="L49" i="1"/>
  <c r="N50" i="1"/>
  <c r="P51" i="1"/>
  <c r="D53" i="1"/>
  <c r="F54" i="1"/>
  <c r="H55" i="1"/>
  <c r="J56" i="1"/>
  <c r="L57" i="1"/>
  <c r="N58" i="1"/>
  <c r="P59" i="1"/>
  <c r="D61" i="1"/>
  <c r="F62" i="1"/>
  <c r="H63" i="1"/>
  <c r="J64" i="1"/>
  <c r="L65" i="1"/>
  <c r="N66" i="1"/>
  <c r="P67" i="1"/>
  <c r="D69" i="1"/>
  <c r="F70" i="1"/>
  <c r="H71" i="1"/>
  <c r="L73" i="1"/>
  <c r="C12" i="1"/>
  <c r="E13" i="1"/>
  <c r="G14" i="1"/>
  <c r="I15" i="1"/>
  <c r="K16" i="1"/>
  <c r="M17" i="1"/>
  <c r="O18" i="1"/>
  <c r="C20" i="1"/>
  <c r="E21" i="1"/>
  <c r="G22" i="1"/>
  <c r="I23" i="1"/>
  <c r="K24" i="1"/>
  <c r="M25" i="1"/>
  <c r="O26" i="1"/>
  <c r="C28" i="1"/>
  <c r="E29" i="1"/>
  <c r="G30" i="1"/>
  <c r="I31" i="1"/>
  <c r="K32" i="1"/>
  <c r="M33" i="1"/>
  <c r="O34" i="1"/>
  <c r="C36" i="1"/>
  <c r="E37" i="1"/>
  <c r="G38" i="1"/>
  <c r="I39" i="1"/>
  <c r="K40" i="1"/>
  <c r="M41" i="1"/>
  <c r="O42" i="1"/>
  <c r="C44" i="1"/>
  <c r="E45" i="1"/>
  <c r="G46" i="1"/>
  <c r="I47" i="1"/>
  <c r="K48" i="1"/>
  <c r="M49" i="1"/>
  <c r="O50" i="1"/>
  <c r="C52" i="1"/>
  <c r="E53" i="1"/>
  <c r="G54" i="1"/>
  <c r="I55" i="1"/>
  <c r="K56" i="1"/>
  <c r="M57" i="1"/>
  <c r="O58" i="1"/>
  <c r="C60" i="1"/>
  <c r="E61" i="1"/>
  <c r="G62" i="1"/>
  <c r="I63" i="1"/>
  <c r="K64" i="1"/>
  <c r="M65" i="1"/>
  <c r="O66" i="1"/>
  <c r="C68" i="1"/>
  <c r="E69" i="1"/>
  <c r="G70" i="1"/>
  <c r="I71" i="1"/>
  <c r="K72" i="1"/>
  <c r="M73" i="1"/>
  <c r="O74" i="1"/>
  <c r="C76" i="1"/>
  <c r="E77" i="1"/>
  <c r="G78" i="1"/>
  <c r="I79" i="1"/>
  <c r="K80" i="1"/>
  <c r="M81" i="1"/>
  <c r="O82" i="1"/>
  <c r="D12" i="1"/>
  <c r="F13" i="1"/>
  <c r="H14" i="1"/>
  <c r="J15" i="1"/>
  <c r="L16" i="1"/>
  <c r="N17" i="1"/>
  <c r="P18" i="1"/>
  <c r="D20" i="1"/>
  <c r="F21" i="1"/>
  <c r="H22" i="1"/>
  <c r="J23" i="1"/>
  <c r="L24" i="1"/>
  <c r="N25" i="1"/>
  <c r="P26" i="1"/>
  <c r="D28" i="1"/>
  <c r="F29" i="1"/>
  <c r="H30" i="1"/>
  <c r="J31" i="1"/>
  <c r="L32" i="1"/>
  <c r="N33" i="1"/>
  <c r="P34" i="1"/>
  <c r="D36" i="1"/>
  <c r="F37" i="1"/>
  <c r="J55" i="1"/>
  <c r="L72" i="1"/>
  <c r="J79" i="1"/>
  <c r="N41" i="1"/>
  <c r="P42" i="1"/>
  <c r="H38" i="1"/>
  <c r="L56" i="1"/>
  <c r="D73" i="1"/>
  <c r="P79" i="1"/>
  <c r="D81" i="1"/>
  <c r="L81" i="1"/>
  <c r="J39" i="1"/>
  <c r="N57" i="1"/>
  <c r="N73" i="1"/>
  <c r="J80" i="1"/>
  <c r="D60" i="1"/>
  <c r="P74" i="1"/>
  <c r="F78" i="1"/>
  <c r="L40" i="1"/>
  <c r="P58" i="1"/>
  <c r="F74" i="1"/>
  <c r="L80" i="1"/>
  <c r="N74" i="1"/>
  <c r="F61" i="1"/>
  <c r="D52" i="1"/>
  <c r="D44" i="1"/>
  <c r="H62" i="1"/>
  <c r="P75" i="1"/>
  <c r="N81" i="1"/>
  <c r="F82" i="1"/>
  <c r="J76" i="1"/>
  <c r="H70" i="1"/>
  <c r="F45" i="1"/>
  <c r="J63" i="1"/>
  <c r="D76" i="1"/>
  <c r="L64" i="1"/>
  <c r="H78" i="1"/>
  <c r="H46" i="1"/>
  <c r="N82" i="1"/>
  <c r="J47" i="1"/>
  <c r="N65" i="1"/>
  <c r="D77" i="1"/>
  <c r="P82" i="1"/>
  <c r="D68" i="1"/>
  <c r="P50" i="1"/>
  <c r="L48" i="1"/>
  <c r="P66" i="1"/>
  <c r="F77" i="1"/>
  <c r="I10" i="1"/>
  <c r="L77" i="1"/>
  <c r="F69" i="1"/>
  <c r="N49" i="1"/>
  <c r="C10" i="1"/>
  <c r="F53" i="1"/>
  <c r="J71" i="1"/>
  <c r="N78" i="1"/>
  <c r="H54" i="1"/>
  <c r="J72" i="1"/>
  <c r="H79" i="1"/>
  <c r="A69" i="2"/>
  <c r="A53" i="2"/>
  <c r="A39" i="2"/>
  <c r="A71" i="2"/>
  <c r="A38" i="2"/>
  <c r="A37" i="2"/>
  <c r="A67" i="2"/>
  <c r="A54" i="2"/>
  <c r="A66" i="2"/>
  <c r="A24" i="2"/>
  <c r="A23" i="2"/>
  <c r="A70" i="2"/>
  <c r="A52" i="2"/>
  <c r="A36" i="2"/>
  <c r="A50" i="2"/>
  <c r="A9" i="2"/>
  <c r="A65" i="2"/>
  <c r="A49" i="2"/>
  <c r="A33" i="2"/>
  <c r="A17" i="2"/>
  <c r="A64" i="2"/>
  <c r="A48" i="2"/>
  <c r="A32" i="2"/>
  <c r="A16" i="2"/>
  <c r="A60" i="2"/>
  <c r="A44" i="2"/>
  <c r="A28" i="2"/>
  <c r="A12" i="2"/>
  <c r="A63" i="2"/>
  <c r="A61" i="2"/>
  <c r="A45" i="2"/>
  <c r="A29" i="2"/>
  <c r="A13" i="2"/>
  <c r="A2" i="2"/>
  <c r="A59" i="2"/>
  <c r="A43" i="2"/>
  <c r="A27" i="2"/>
  <c r="A11" i="2"/>
  <c r="A34" i="2"/>
  <c r="A47" i="2"/>
  <c r="A31" i="2"/>
  <c r="A15" i="2"/>
  <c r="A62" i="2"/>
  <c r="A46" i="2"/>
  <c r="A30" i="2"/>
  <c r="A14" i="2"/>
  <c r="A74" i="2"/>
  <c r="A58" i="2"/>
  <c r="A42" i="2"/>
  <c r="A26" i="2"/>
  <c r="A10" i="2"/>
  <c r="A73" i="2"/>
  <c r="A57" i="2"/>
  <c r="A41" i="2"/>
  <c r="A25" i="2"/>
</calcChain>
</file>

<file path=xl/sharedStrings.xml><?xml version="1.0" encoding="utf-8"?>
<sst xmlns="http://schemas.openxmlformats.org/spreadsheetml/2006/main" count="5784" uniqueCount="1665">
  <si>
    <t>教科書番号</t>
    <rPh sb="0" eb="3">
      <t>キョウカショ</t>
    </rPh>
    <rPh sb="3" eb="5">
      <t>バンゴウ</t>
    </rPh>
    <phoneticPr fontId="18"/>
  </si>
  <si>
    <t>学年</t>
  </si>
  <si>
    <t xml:space="preserve">学期 </t>
  </si>
  <si>
    <t>曜日</t>
  </si>
  <si>
    <t>時限</t>
  </si>
  <si>
    <t>学部</t>
  </si>
  <si>
    <t>学科</t>
  </si>
  <si>
    <t>講義名</t>
  </si>
  <si>
    <t>教員名</t>
  </si>
  <si>
    <t>教科書/参考書</t>
  </si>
  <si>
    <t>書名</t>
  </si>
  <si>
    <t>著者</t>
  </si>
  <si>
    <t>出版社</t>
  </si>
  <si>
    <t>ISBN</t>
  </si>
  <si>
    <t>金</t>
  </si>
  <si>
    <t>教科書番号メモ</t>
  </si>
  <si>
    <t>エリア</t>
  </si>
  <si>
    <t>購入リスト</t>
    <rPh sb="0" eb="2">
      <t>コウニュウ</t>
    </rPh>
    <phoneticPr fontId="18"/>
  </si>
  <si>
    <t>1年</t>
  </si>
  <si>
    <t>教科書</t>
  </si>
  <si>
    <t>講談社</t>
  </si>
  <si>
    <t>岩波書店</t>
  </si>
  <si>
    <t>田谷久雄</t>
  </si>
  <si>
    <t>サイエンス社</t>
  </si>
  <si>
    <t>根元多佳子</t>
  </si>
  <si>
    <t>微分積分　増補版</t>
  </si>
  <si>
    <t>学術図書出版社</t>
  </si>
  <si>
    <t>経理</t>
  </si>
  <si>
    <t>入門微分積分　</t>
  </si>
  <si>
    <t>培風館</t>
  </si>
  <si>
    <t>基礎微分積分学　第３版</t>
  </si>
  <si>
    <t>水</t>
  </si>
  <si>
    <t>数研出版</t>
  </si>
  <si>
    <t>雪江明彦</t>
  </si>
  <si>
    <t>木</t>
  </si>
  <si>
    <t>東京化学同人</t>
  </si>
  <si>
    <t>月</t>
  </si>
  <si>
    <t>参考書</t>
  </si>
  <si>
    <t>化学同人</t>
  </si>
  <si>
    <t>工学部</t>
  </si>
  <si>
    <t>医学部</t>
  </si>
  <si>
    <t>B</t>
  </si>
  <si>
    <t>火</t>
  </si>
  <si>
    <t>文系</t>
  </si>
  <si>
    <t>保健学科</t>
  </si>
  <si>
    <t>全</t>
  </si>
  <si>
    <t>共立出版</t>
  </si>
  <si>
    <t>基礎スペイン語</t>
  </si>
  <si>
    <t>西井園枝</t>
  </si>
  <si>
    <t>イメージ・スペイン語　</t>
  </si>
  <si>
    <t>朝日出版社</t>
  </si>
  <si>
    <t>押領司史生</t>
  </si>
  <si>
    <t>ドイツ語を学ぼう！　改訂版</t>
  </si>
  <si>
    <t>同学社</t>
  </si>
  <si>
    <t>大迫章史</t>
  </si>
  <si>
    <t>教育の原理　</t>
  </si>
  <si>
    <t>学術出版会</t>
  </si>
  <si>
    <t>C</t>
  </si>
  <si>
    <t>井本佳宏</t>
  </si>
  <si>
    <t>協同出版</t>
  </si>
  <si>
    <t>米澤由香子</t>
  </si>
  <si>
    <t>世界で生きる力　</t>
  </si>
  <si>
    <t>英治出版</t>
  </si>
  <si>
    <t>山本喜久江</t>
  </si>
  <si>
    <t>多文化社会のコミュニケーション　</t>
  </si>
  <si>
    <t>三修社</t>
  </si>
  <si>
    <t>グローバル特定課題</t>
  </si>
  <si>
    <t>田代学</t>
  </si>
  <si>
    <t>Ｉｎｓｉｄｅ　Ｓｃｉｅｎｃｅ　</t>
  </si>
  <si>
    <t>金星堂</t>
  </si>
  <si>
    <t>理工系学生のための必修英語　</t>
  </si>
  <si>
    <t>異文化理解力　</t>
  </si>
  <si>
    <t>2年</t>
  </si>
  <si>
    <t>D</t>
  </si>
  <si>
    <t>裳華房</t>
  </si>
  <si>
    <t>言語学　日本語科学</t>
  </si>
  <si>
    <t>阿曽弘具</t>
  </si>
  <si>
    <t>南江堂</t>
  </si>
  <si>
    <t>歯学部</t>
  </si>
  <si>
    <t>若森実</t>
  </si>
  <si>
    <t>坂井建雄</t>
  </si>
  <si>
    <t>日本医事新報社</t>
  </si>
  <si>
    <t>高橋淳也</t>
  </si>
  <si>
    <t>オーム社</t>
  </si>
  <si>
    <t>E</t>
  </si>
  <si>
    <t>展開ドイツ語2</t>
  </si>
  <si>
    <t>平手伸昭</t>
  </si>
  <si>
    <t>菊池克己</t>
  </si>
  <si>
    <t>松原正和</t>
  </si>
  <si>
    <t>複素関数論</t>
  </si>
  <si>
    <t>須藤彰三</t>
  </si>
  <si>
    <t>有斐閣</t>
  </si>
  <si>
    <t>F</t>
  </si>
  <si>
    <t>不明</t>
  </si>
  <si>
    <t>民法判例百選　１　第９版</t>
  </si>
  <si>
    <t>潮見佳男</t>
  </si>
  <si>
    <t>教員名</t>
    <rPh sb="0" eb="2">
      <t>キョウイン</t>
    </rPh>
    <rPh sb="2" eb="3">
      <t>メイ</t>
    </rPh>
    <phoneticPr fontId="18"/>
  </si>
  <si>
    <t>曜日シリアル</t>
    <rPh sb="0" eb="2">
      <t>ヨウビ</t>
    </rPh>
    <phoneticPr fontId="18"/>
  </si>
  <si>
    <t>テキスト検索</t>
    <rPh sb="4" eb="6">
      <t>ケンサク</t>
    </rPh>
    <phoneticPr fontId="18"/>
  </si>
  <si>
    <t>※　青色のセルのみ入力可能です</t>
    <rPh sb="2" eb="4">
      <t>アオイロ</t>
    </rPh>
    <rPh sb="9" eb="11">
      <t>ニュウリョク</t>
    </rPh>
    <rPh sb="11" eb="13">
      <t>カノウ</t>
    </rPh>
    <phoneticPr fontId="18"/>
  </si>
  <si>
    <t>②　購入する教科書番号を上から入力していってください。入力が完了したら購入リストに一覧が完成しています。</t>
    <rPh sb="2" eb="4">
      <t>コウニュウ</t>
    </rPh>
    <rPh sb="6" eb="11">
      <t>キョウカショバンゴウ</t>
    </rPh>
    <rPh sb="12" eb="13">
      <t>ウエ</t>
    </rPh>
    <rPh sb="15" eb="17">
      <t>ニュウリョク</t>
    </rPh>
    <rPh sb="27" eb="29">
      <t>ニュウリョク</t>
    </rPh>
    <rPh sb="30" eb="32">
      <t>カンリョウ</t>
    </rPh>
    <rPh sb="35" eb="37">
      <t>コウニュウ</t>
    </rPh>
    <rPh sb="41" eb="43">
      <t>イチラン</t>
    </rPh>
    <rPh sb="44" eb="46">
      <t>カンセイ</t>
    </rPh>
    <phoneticPr fontId="18"/>
  </si>
  <si>
    <t>①　授業の曜日と時限の情報を入れてテキストを検索してください。該当の授業と教科書が表示されます</t>
    <rPh sb="2" eb="4">
      <t>ジュギョウ</t>
    </rPh>
    <rPh sb="5" eb="7">
      <t>ヨウビ</t>
    </rPh>
    <rPh sb="8" eb="10">
      <t>ジゲン</t>
    </rPh>
    <rPh sb="11" eb="13">
      <t>ジョウホウ</t>
    </rPh>
    <rPh sb="14" eb="15">
      <t>イ</t>
    </rPh>
    <rPh sb="22" eb="24">
      <t>ケンサク</t>
    </rPh>
    <rPh sb="31" eb="33">
      <t>ガイトウ</t>
    </rPh>
    <rPh sb="34" eb="36">
      <t>ジュギョウ</t>
    </rPh>
    <rPh sb="37" eb="40">
      <t>キョウカショ</t>
    </rPh>
    <rPh sb="41" eb="43">
      <t>ヒョウジ</t>
    </rPh>
    <phoneticPr fontId="18"/>
  </si>
  <si>
    <t>1セメ</t>
  </si>
  <si>
    <t>法経医薬工</t>
  </si>
  <si>
    <t>知覚の哲学入門</t>
  </si>
  <si>
    <t>佐藤透</t>
  </si>
  <si>
    <t>質的知覚論の研究　</t>
  </si>
  <si>
    <t>東北大学出版会</t>
  </si>
  <si>
    <t>Ａ</t>
  </si>
  <si>
    <t>文学部</t>
  </si>
  <si>
    <t>人文社会総論</t>
  </si>
  <si>
    <t>小泉政利</t>
  </si>
  <si>
    <t>人文社会科学の未来へ　</t>
  </si>
  <si>
    <t>3.5.7</t>
  </si>
  <si>
    <t>文化と社会の探求</t>
  </si>
  <si>
    <t>The Culture Map paper 288 p. 16　</t>
  </si>
  <si>
    <t>1.3.5</t>
  </si>
  <si>
    <t>異文化トレーニング　改訂版</t>
  </si>
  <si>
    <t>キャリア関連学習</t>
  </si>
  <si>
    <t>グローバルゼミ</t>
  </si>
  <si>
    <t>渡部由紀</t>
  </si>
  <si>
    <t>新見有紀子</t>
  </si>
  <si>
    <t>小嶋緑</t>
  </si>
  <si>
    <t>渡部留美</t>
  </si>
  <si>
    <t>三隅多恵子</t>
  </si>
  <si>
    <t>末松和子</t>
  </si>
  <si>
    <t>全（歯を除く）</t>
  </si>
  <si>
    <t>教育原理</t>
  </si>
  <si>
    <t>多文化間コミュニケーション</t>
  </si>
  <si>
    <t>虫明元他</t>
  </si>
  <si>
    <t>学ぶ脳</t>
  </si>
  <si>
    <t>1.2年</t>
  </si>
  <si>
    <t>1.3セメ</t>
  </si>
  <si>
    <t>小川芳樹</t>
  </si>
  <si>
    <t>ことばを科学する　</t>
  </si>
  <si>
    <t>朝倉書店</t>
  </si>
  <si>
    <t>文教理工</t>
  </si>
  <si>
    <t>心理学</t>
  </si>
  <si>
    <t>河地庸介</t>
  </si>
  <si>
    <t>心理学の視点２５　</t>
  </si>
  <si>
    <t>国際文献社</t>
  </si>
  <si>
    <t>教育相談</t>
  </si>
  <si>
    <t>佐藤宏平</t>
  </si>
  <si>
    <t>事例で学ぶ生徒指導・進路指導・教育相談　中学校・高等学校編　第３版</t>
  </si>
  <si>
    <t>遠見書房</t>
  </si>
  <si>
    <t>宗教学</t>
  </si>
  <si>
    <t>木村敏明</t>
  </si>
  <si>
    <t>解きながら学ぶ日本と世界の宗教文化</t>
  </si>
  <si>
    <t>集広舎</t>
  </si>
  <si>
    <t>ここから始める言語学プラス統計分析</t>
  </si>
  <si>
    <t>工</t>
  </si>
  <si>
    <t>解析学Ａ</t>
  </si>
  <si>
    <t>田中太初</t>
  </si>
  <si>
    <t>原田昌晃</t>
  </si>
  <si>
    <t>谷地村敏明</t>
  </si>
  <si>
    <t>曽道智</t>
  </si>
  <si>
    <t>赤間陽二</t>
  </si>
  <si>
    <t>文系保</t>
  </si>
  <si>
    <t>解析学入門</t>
  </si>
  <si>
    <t>経医保薬歯</t>
  </si>
  <si>
    <t>線形代数学概論</t>
  </si>
  <si>
    <t>大学で学ぶやさしい線形代数　</t>
  </si>
  <si>
    <t>経保薬</t>
  </si>
  <si>
    <t>船野敬</t>
  </si>
  <si>
    <t>鮑園園</t>
  </si>
  <si>
    <t>経</t>
  </si>
  <si>
    <t>経済経営数学入門</t>
  </si>
  <si>
    <t>室井芳史</t>
  </si>
  <si>
    <t>経済学をまなぶための線形代数　</t>
  </si>
  <si>
    <t>実教出版</t>
  </si>
  <si>
    <t>経済学をまなぶための微分積分　</t>
  </si>
  <si>
    <t>見村万佐人</t>
  </si>
  <si>
    <t>手を動かしてまなぶ微分積分　</t>
  </si>
  <si>
    <t>1.2セメ</t>
  </si>
  <si>
    <t>正宗淳</t>
  </si>
  <si>
    <t>渡辺正芳</t>
  </si>
  <si>
    <t>理</t>
  </si>
  <si>
    <t>線型代数学Ａ</t>
  </si>
  <si>
    <t>線形代数入門　</t>
  </si>
  <si>
    <t>岩渕司</t>
  </si>
  <si>
    <t>アトラクティブ微分積分学</t>
  </si>
  <si>
    <t>理医農</t>
  </si>
  <si>
    <t>線形代数概論</t>
  </si>
  <si>
    <t>楯辰哉</t>
  </si>
  <si>
    <t>やさしく学べる線形代数　</t>
  </si>
  <si>
    <t>文系 保</t>
  </si>
  <si>
    <t>大学教養　微分積分の基礎　</t>
  </si>
  <si>
    <t>解析学A</t>
  </si>
  <si>
    <t>長谷川浩司</t>
  </si>
  <si>
    <t>理工基礎微分積分学　１　</t>
  </si>
  <si>
    <t>数学</t>
  </si>
  <si>
    <t>代数学序論B</t>
  </si>
  <si>
    <t>線型代数　改訂版</t>
  </si>
  <si>
    <t>日本評論社</t>
  </si>
  <si>
    <t>山内卓也</t>
  </si>
  <si>
    <t>複素関数入門　新装版</t>
  </si>
  <si>
    <t>数学書房</t>
  </si>
  <si>
    <t>線形代数学Ａ</t>
  </si>
  <si>
    <t>山木壱彦</t>
  </si>
  <si>
    <t>教養の線形代数　６訂版</t>
  </si>
  <si>
    <t>花村昌樹</t>
  </si>
  <si>
    <t>生</t>
  </si>
  <si>
    <t>線形代数学概説</t>
  </si>
  <si>
    <t>狩野隼輔</t>
  </si>
  <si>
    <t>3セメ</t>
  </si>
  <si>
    <t>常微分方程式論</t>
  </si>
  <si>
    <t>尾形庄悦</t>
  </si>
  <si>
    <t>微分方程式入門　新版</t>
  </si>
  <si>
    <t>須川敏幸</t>
  </si>
  <si>
    <t>田中和之</t>
  </si>
  <si>
    <t>応用数学大要　</t>
  </si>
  <si>
    <t>養賢堂</t>
  </si>
  <si>
    <t>坂口茂</t>
  </si>
  <si>
    <t>常微分方程式　技術者のための高等数学　１　第８版</t>
  </si>
  <si>
    <t>Cavallina Lorenzo</t>
  </si>
  <si>
    <t>岡部真也</t>
  </si>
  <si>
    <t>高村博之</t>
  </si>
  <si>
    <t>微分方程式入門　</t>
  </si>
  <si>
    <t>新曜社</t>
  </si>
  <si>
    <t>経理医工</t>
  </si>
  <si>
    <t>数理統計学</t>
  </si>
  <si>
    <t>塩谷隆</t>
  </si>
  <si>
    <t>新統計入門　</t>
  </si>
  <si>
    <t>データ科学の数理統計学講義　</t>
  </si>
  <si>
    <t>経理医</t>
  </si>
  <si>
    <t>中川和重</t>
  </si>
  <si>
    <t>小島武夫</t>
  </si>
  <si>
    <t>確率・統計　新装版</t>
  </si>
  <si>
    <t>工経</t>
  </si>
  <si>
    <t>船野　敬/根元　多佳子/宗政　昭弘/坂口　茂</t>
  </si>
  <si>
    <t>線形代数概説　</t>
  </si>
  <si>
    <t>甲斐　亘/石橋　典/宗政　昭弘/船野　敬/鮑　園園/宮武　夏雄</t>
  </si>
  <si>
    <t>医</t>
  </si>
  <si>
    <t>物理学概論</t>
  </si>
  <si>
    <t>ビジュアルアプローチ　力学　</t>
  </si>
  <si>
    <t>森北出版</t>
  </si>
  <si>
    <t>化学Ａ</t>
  </si>
  <si>
    <t>福村知昭</t>
  </si>
  <si>
    <t>ブラウン一般化学　１　</t>
  </si>
  <si>
    <t>丸善出版</t>
  </si>
  <si>
    <t>医歯</t>
  </si>
  <si>
    <t>保健</t>
  </si>
  <si>
    <t>物理学概論1</t>
  </si>
  <si>
    <t>高校で物理を履修しなかった人のための力学　</t>
  </si>
  <si>
    <t>物理学Ａ</t>
  </si>
  <si>
    <t>力学入門　</t>
  </si>
  <si>
    <t>佐久間由香</t>
  </si>
  <si>
    <t>農</t>
  </si>
  <si>
    <t>市川裕大</t>
  </si>
  <si>
    <t>川上洋平</t>
  </si>
  <si>
    <t>生物</t>
  </si>
  <si>
    <t>物理学Ｂ</t>
  </si>
  <si>
    <t>質点系の力学　</t>
  </si>
  <si>
    <t>資源有機化学</t>
  </si>
  <si>
    <t>榎本賢</t>
  </si>
  <si>
    <t>ライフサイエンスの有機化学　新版</t>
  </si>
  <si>
    <t>三共出版</t>
  </si>
  <si>
    <t>地生</t>
  </si>
  <si>
    <t>豊田耕三</t>
  </si>
  <si>
    <t>単位が取れる量子化学ノート　</t>
  </si>
  <si>
    <t>化</t>
  </si>
  <si>
    <t>美齊津文典</t>
  </si>
  <si>
    <t>マッカーリ・サイモン物理化学　上　</t>
  </si>
  <si>
    <t>物理化学の基礎　</t>
  </si>
  <si>
    <t>田中良和</t>
  </si>
  <si>
    <t>興味が湧き出る化学結合論　</t>
  </si>
  <si>
    <t>石川大太郎</t>
  </si>
  <si>
    <t>大下慶次郎</t>
  </si>
  <si>
    <t>フレッシュマンのための化学結合論　第２版</t>
  </si>
  <si>
    <t>わかる化学結合　</t>
  </si>
  <si>
    <t>物理学Ｃ</t>
  </si>
  <si>
    <t>斎藤真器名</t>
  </si>
  <si>
    <t>熱力学　</t>
  </si>
  <si>
    <t>1セメ第2Ｑ</t>
  </si>
  <si>
    <t>酵素化学</t>
  </si>
  <si>
    <t>小川智久</t>
  </si>
  <si>
    <t>ヴォート生化学　上　第４版</t>
  </si>
  <si>
    <t>下谷秀和</t>
  </si>
  <si>
    <t>第2Ｑ</t>
  </si>
  <si>
    <t>微生物学</t>
  </si>
  <si>
    <t>金子淳</t>
  </si>
  <si>
    <t>微生物学　</t>
  </si>
  <si>
    <t>生命科学</t>
  </si>
  <si>
    <t>加藤健太郎他</t>
  </si>
  <si>
    <t>農学生命科学を学ぶための入門生物学</t>
  </si>
  <si>
    <t>牧野知行/佐藤幹</t>
  </si>
  <si>
    <t>数学物理学演習</t>
  </si>
  <si>
    <t>橋爪秀利他</t>
  </si>
  <si>
    <t>工学系学生のための数学物理学演習　増補版</t>
  </si>
  <si>
    <t>高石　慎也</t>
  </si>
  <si>
    <t>基礎からわかる物理化学　</t>
  </si>
  <si>
    <t>橋本　久子/加藤　英樹/叶　深/坂本　良太/木野　康志</t>
  </si>
  <si>
    <t>熊谷　将吾/岸本　直樹/佐藤　雄介</t>
  </si>
  <si>
    <t>松枝　宏明/角田　匡清/髙橋　幸生/井上　邦雄</t>
  </si>
  <si>
    <t>工科系の物理学基礎　</t>
  </si>
  <si>
    <t>遊佐　訓孝/飛田　健次/田村　雄介/村島　基之/石鍋　隆宏/小野　円佳/加藤　俊顕</t>
  </si>
  <si>
    <t>南部　雄亮</t>
  </si>
  <si>
    <t>清水　格/矢部　康男</t>
  </si>
  <si>
    <t>教/参</t>
  </si>
  <si>
    <t>基礎物理学１物理学序論としての力学</t>
  </si>
  <si>
    <t>東京大学出版会</t>
  </si>
  <si>
    <t>基礎物理数学</t>
  </si>
  <si>
    <t>石川洋</t>
  </si>
  <si>
    <t>はじめての物理数学　</t>
  </si>
  <si>
    <t>今井良宗</t>
  </si>
  <si>
    <t>佐貫智行</t>
  </si>
  <si>
    <t>金田文寛</t>
  </si>
  <si>
    <t>医保薬</t>
  </si>
  <si>
    <t>生命科学Ａ</t>
  </si>
  <si>
    <t>松沢厚</t>
  </si>
  <si>
    <t>Ｅｓｓｅｎｔｉａｌ細胞生物学　原書第５版</t>
  </si>
  <si>
    <t>小金澤雅之他</t>
  </si>
  <si>
    <t>田口友彦他</t>
  </si>
  <si>
    <t>生命科学Ｂ</t>
  </si>
  <si>
    <t>齋木由利子</t>
  </si>
  <si>
    <t>生命科学Ｃ</t>
  </si>
  <si>
    <t>Human Biology 17th ed</t>
  </si>
  <si>
    <t>C 4/11入荷予定</t>
  </si>
  <si>
    <t>自然科学総合実験</t>
  </si>
  <si>
    <t>中村　達/冨田　知志/田嶋　玄一</t>
  </si>
  <si>
    <t>自然科学総合実験2024電子版アクセスコード付</t>
  </si>
  <si>
    <t>理農</t>
  </si>
  <si>
    <t>英語1-Ａ</t>
  </si>
  <si>
    <t>岸浩介</t>
  </si>
  <si>
    <t>りけ単　</t>
  </si>
  <si>
    <t>アルク（千代田区）</t>
  </si>
  <si>
    <t>3.4セメ</t>
  </si>
  <si>
    <t>前期</t>
  </si>
  <si>
    <t>集中</t>
  </si>
  <si>
    <t>英語Ⅲe-learning</t>
  </si>
  <si>
    <t>桜井　静/武田　ジェシカ/中村　佐知子/スプリング　ライアン</t>
  </si>
  <si>
    <t>English Central アクセスコード</t>
  </si>
  <si>
    <t>English central Japan</t>
  </si>
  <si>
    <t>英語1-ＡＢ</t>
  </si>
  <si>
    <t>竹林　修一/中村　佐知子/田所　佳澄/岸　浩介/マクファーレン　エミリ/三浦　隆行/菊地　恵美子/カヴァナ　バリー</t>
  </si>
  <si>
    <t>Official Guide to the TOEFL ITR Test</t>
  </si>
  <si>
    <t>ヤン　ユ　フェイ/マクファーレン　エミリ/岸　浩介/竹林　修一/北原　良夫/田所　佳澄/マーチャント　デイビッド/菊地　恵美子/モス　幸子/中村　佐知子/武田　ジェシカ/目黒　志帆美</t>
  </si>
  <si>
    <t>中村　佐知子/スクラ　ビンセント/真家　崚/スプリング　ライアン/竹林　修一/チコ　サユミ/後藤　コリンナ</t>
  </si>
  <si>
    <t>スクラ　ビンセント/武田　ジェシカ/中村　佐知子/北原　良夫/後藤　コリンナ/菅野　雅代</t>
  </si>
  <si>
    <t>チコ　サユミ/中村　佐知子/真家　崚/竹森　その子/スプリング　ライアン/田所　佳澄/武田　ジェシカ/後藤　コリンナ/竹林　修一　/菊地　恵美子/メレス　リチャード/北原　良夫</t>
  </si>
  <si>
    <t>マクファーレン　エミリ/キャプラー　スコット/カヴァナ　バリー/スプリング　ライアン/スクラ　ビンセント/竹林　修一/目黒　志帆美/菊地　恵美子/メレス　リチャード/北原　良夫</t>
  </si>
  <si>
    <t>スクラ　ビンセント/竹林　修一/モス　幸子/マクファーレン　エミリ</t>
  </si>
  <si>
    <t>竹内　利光/中村　佐知子/スプリング　ライアン/クック　サイモン/チコ　サユミ/三浦　隆行/原　卓海/メレス　リチャード</t>
  </si>
  <si>
    <t>竹内　利光/モス　幸子/武田　ジェシカ/内原　卓海</t>
  </si>
  <si>
    <t>大友　真由美/武田　ジェシカ/中村　佐知子/桜井　静/メレス　リチャード/竹森　その子/内原　卓海/チコ　サユミ/モス　幸子/田所　佳澄/三浦　隆行</t>
  </si>
  <si>
    <t>桜井　静/武田　ジェシカ/竹森　その子/大友　真由美</t>
  </si>
  <si>
    <t>髙橋　真彦/中村　佐知子/カヴァナ　バリー/妙木　忍/スプリング　ライアン/田所　佳澄/キャプラー　スコット/チコ　サユミ/スクラ　ビンセント/設樂　宏二/矢島　真澄美</t>
  </si>
  <si>
    <t>竹内　利光/キャプラー　スコット/中村　佐知子/武田　ジェシカ/後藤　コリンナ/設樂　宏二/田所　佳澄/桜井　静/大友　真由美</t>
  </si>
  <si>
    <t>柴田　和枝/武田　ジェシカ/内原　卓海/後藤　コリンナ/田所　佳澄/大友　真由美/カヴァナ　バリー/桜井　静/竹内　利光/スプリング　ライアン</t>
  </si>
  <si>
    <t>後期</t>
  </si>
  <si>
    <t>カヴァナ　バリー</t>
  </si>
  <si>
    <t>Patheways to Academic English 4th Edition，V2</t>
  </si>
  <si>
    <t>保歯薬農</t>
  </si>
  <si>
    <t>基礎フランス語</t>
  </si>
  <si>
    <t>中本武志</t>
  </si>
  <si>
    <t>エスカパード！フランス語への旅　改訂三版</t>
  </si>
  <si>
    <t>駿河台出版社</t>
  </si>
  <si>
    <t>ル・フランセ　新版</t>
  </si>
  <si>
    <t>白水社</t>
  </si>
  <si>
    <t>法経</t>
  </si>
  <si>
    <t>ベレック　クロエ</t>
  </si>
  <si>
    <t>Ｍｏｉ，ｊｅ．．．コミュニケーション　Ａ１　</t>
  </si>
  <si>
    <t>アルマ出版</t>
  </si>
  <si>
    <t>理医</t>
  </si>
  <si>
    <t>文教</t>
  </si>
  <si>
    <t>鈴木真太朗</t>
  </si>
  <si>
    <t>もう一歩先へのフランス語文法　</t>
  </si>
  <si>
    <t>村山茂</t>
  </si>
  <si>
    <t>とことんフランス語　</t>
  </si>
  <si>
    <t>寺本弘子</t>
  </si>
  <si>
    <t>サン・ファツソン　</t>
  </si>
  <si>
    <t>マエストロ　１　</t>
  </si>
  <si>
    <t>大窪優子</t>
  </si>
  <si>
    <t>ア・ピエ！　</t>
  </si>
  <si>
    <t>新・東京ーパリ，初飛行　新装改訂三版</t>
  </si>
  <si>
    <t>展開フランス語</t>
  </si>
  <si>
    <t>これ、どう思う？語りあうための中級フランス語読本　</t>
  </si>
  <si>
    <t>フランス語にダイヴ！　</t>
  </si>
  <si>
    <t>寺本成彦</t>
  </si>
  <si>
    <t>図解明快フランス語　</t>
  </si>
  <si>
    <t>深井陽介</t>
  </si>
  <si>
    <t>政宗伝　</t>
  </si>
  <si>
    <t>①②</t>
  </si>
  <si>
    <t>時事フランス語　２０２４年度版　</t>
  </si>
  <si>
    <t>Ｍｏｉ，ｊｅ．．．コミュニケーション　Ａ２　</t>
  </si>
  <si>
    <t>フランコフォニーへの旅　改訂版</t>
  </si>
  <si>
    <t>基礎ドイツ語</t>
  </si>
  <si>
    <t>佐藤雪野/摂津隆信</t>
  </si>
  <si>
    <t>パノラマ　三訂版初級ドイツ語ゼミナール（ＣＤ付）</t>
  </si>
  <si>
    <t>佐藤雪野/嶋﨑順子</t>
  </si>
  <si>
    <t>嶋﨑順子/窪俊一</t>
  </si>
  <si>
    <t>ドイツ語エコー　１　</t>
  </si>
  <si>
    <t>カンミンギョン</t>
  </si>
  <si>
    <t>シュピッツェ！１コミュニケーションで学ぶドイツ語</t>
  </si>
  <si>
    <t>小林大志</t>
  </si>
  <si>
    <t>松崎裕人/ｲｽｹﾀﾞﾝｶﾝ</t>
  </si>
  <si>
    <t>ドライクラング　</t>
  </si>
  <si>
    <t>郁文堂</t>
  </si>
  <si>
    <t>松崎裕人/森本浩一</t>
  </si>
  <si>
    <t>ブーメラン・エルエー　第２版</t>
  </si>
  <si>
    <t>遠藤スサンネ</t>
  </si>
  <si>
    <t>クロイツング・ネオ　第２版</t>
  </si>
  <si>
    <t>藤田恭子</t>
  </si>
  <si>
    <t>ドイツに行ってみませんか　Ｖｅｒ．３　</t>
  </si>
  <si>
    <t>阿部ひろみ</t>
  </si>
  <si>
    <t>シュトラーセ・ノイ　Ｖｅｒ．３．０</t>
  </si>
  <si>
    <t>鈴木道男</t>
  </si>
  <si>
    <t>ゲナウ！グラマティックノイ　</t>
  </si>
  <si>
    <t>パノラマ・エクスプレス　初級ドイツ語ゼミナール　</t>
  </si>
  <si>
    <t>ナロックハイコ</t>
  </si>
  <si>
    <t>新・スツェーネン　１　ワークブックセット</t>
  </si>
  <si>
    <t>展開ドイツ語</t>
  </si>
  <si>
    <t>スタート！コミュニケーション活動で学ぶドイツ語　２　</t>
  </si>
  <si>
    <t>嶋﨑順子</t>
  </si>
  <si>
    <t>リヒャルトフォンヴァイソセッカー　</t>
  </si>
  <si>
    <t>カン・ミンギョン</t>
  </si>
  <si>
    <t>シュピッツェ！　２　</t>
  </si>
  <si>
    <t>ドイツ語ベータ　</t>
  </si>
  <si>
    <t>ドイツ語を読む　改訂版</t>
  </si>
  <si>
    <t>ドイツ百科ミニ読本　</t>
  </si>
  <si>
    <t>3年</t>
  </si>
  <si>
    <t>5.6セメ</t>
  </si>
  <si>
    <t>新・スツェーネン　２　</t>
  </si>
  <si>
    <t>文及び全</t>
  </si>
  <si>
    <t>ドイツ文学基礎購読</t>
  </si>
  <si>
    <t>新・スツェーネン　２　ワークブックセット</t>
  </si>
  <si>
    <t>基礎中国語</t>
  </si>
  <si>
    <t>張　小栄/趙　秀敏/王　軒/桂　雯/姚　尭/馬　双燕</t>
  </si>
  <si>
    <t>ＫＯＴＯＴＯＭＯプラス（増課）　</t>
  </si>
  <si>
    <t>桂　雯/王　軒/姚　尭/上野　稔弘</t>
  </si>
  <si>
    <t>王　軒/張　小栄/姚　尭/程　艶春</t>
  </si>
  <si>
    <t>趙　秀敏/王　軒/張　小栄/姚　尭/尹　得霞/浦山　きか</t>
  </si>
  <si>
    <t>土屋　育子/張　小栄/桂　雯</t>
  </si>
  <si>
    <t>上野　稔弘/趙　秀敏/王　軒/桂　雯/姚　尭</t>
  </si>
  <si>
    <t>展開中国語</t>
  </si>
  <si>
    <t>屈明昌</t>
  </si>
  <si>
    <t>漢語世界　</t>
  </si>
  <si>
    <t>ヤオヤオ</t>
  </si>
  <si>
    <t>キャンパス・ナビゲーション北京の大学生たち　</t>
  </si>
  <si>
    <t>付小京</t>
  </si>
  <si>
    <t>中国語さらなる一歩　新版</t>
  </si>
  <si>
    <t>法</t>
  </si>
  <si>
    <t>王效紅</t>
  </si>
  <si>
    <t>準中級中国語　会話編　</t>
  </si>
  <si>
    <t>王軒</t>
  </si>
  <si>
    <t>金敬雄</t>
  </si>
  <si>
    <t>大学生のための中級中国語２０回　</t>
  </si>
  <si>
    <t>白帝社</t>
  </si>
  <si>
    <t>井上浩一</t>
  </si>
  <si>
    <t>準中級中国語　講読編　</t>
  </si>
  <si>
    <t>文章力アップ！伝わる中国語作文　</t>
  </si>
  <si>
    <t>チャンペイルー</t>
  </si>
  <si>
    <t>中国の智慧ことわざで学ぶ初中級中国語　</t>
  </si>
  <si>
    <t>上野稔弘</t>
  </si>
  <si>
    <t>2冊目の中国語《購読クラス》</t>
  </si>
  <si>
    <t>尹得霞</t>
  </si>
  <si>
    <t>中国語口語コンプリート</t>
  </si>
  <si>
    <t>田林洋一</t>
  </si>
  <si>
    <t>文化と学ぶスペイン語</t>
  </si>
  <si>
    <t>マルティデルトロビクトール</t>
  </si>
  <si>
    <t>発見！大好き！！スペイン語！！！　１　</t>
  </si>
  <si>
    <t>展開スペイン語</t>
  </si>
  <si>
    <t>山内玲</t>
  </si>
  <si>
    <t>ラテアメ！スペイン語ーラテンアメリカ縦断ー　</t>
  </si>
  <si>
    <t>基礎ロシア語</t>
  </si>
  <si>
    <t>柳田賢二</t>
  </si>
  <si>
    <t>ロシア語初級クラス　第２版</t>
  </si>
  <si>
    <t>入門ロシア語文法（改訂版）　</t>
  </si>
  <si>
    <t>サンスクリット語</t>
  </si>
  <si>
    <t>笠松直</t>
  </si>
  <si>
    <t>サンスクリット語初等文法　</t>
  </si>
  <si>
    <t>春秋社（千代田区）</t>
  </si>
  <si>
    <t>基礎朝鮮語</t>
  </si>
  <si>
    <t>金ヒョンチョル</t>
  </si>
  <si>
    <t>できる韓国語初級　１　新装版</t>
  </si>
  <si>
    <t>ＤＥＫＩＲＵ出版</t>
  </si>
  <si>
    <t>パルン韓国語初級　</t>
  </si>
  <si>
    <t>権来順</t>
  </si>
  <si>
    <t>展開朝鮮語</t>
  </si>
  <si>
    <t>できる韓国語初級　２　新装版</t>
  </si>
  <si>
    <t>チェコ語</t>
  </si>
  <si>
    <t>佐藤雪野</t>
  </si>
  <si>
    <t>ニューエクスプレスチェコ語</t>
  </si>
  <si>
    <t>Ｆ</t>
  </si>
  <si>
    <t>会計学入門</t>
  </si>
  <si>
    <t>亀岡恵理子</t>
  </si>
  <si>
    <t>検定簿記ワークブック　3級商業簿記2024年度版</t>
  </si>
  <si>
    <t>中央経済社</t>
  </si>
  <si>
    <t>検定簿記講義　3級商業簿記2024年度版</t>
  </si>
  <si>
    <t>経済と社会</t>
  </si>
  <si>
    <t>菅原歩</t>
  </si>
  <si>
    <t>経済社会の形成　</t>
  </si>
  <si>
    <t>はじめての研究レポート作成術　</t>
  </si>
  <si>
    <t>教</t>
  </si>
  <si>
    <t>教育制度論</t>
  </si>
  <si>
    <t>教育法規スタートアッップ・ネクスト</t>
  </si>
  <si>
    <t>昭和堂</t>
  </si>
  <si>
    <t>2025年度版必携教職六法</t>
  </si>
  <si>
    <t>日本国憲法</t>
  </si>
  <si>
    <t>佐々木弘通</t>
  </si>
  <si>
    <t>グラフィック憲法入門第2版</t>
  </si>
  <si>
    <t>新世社</t>
  </si>
  <si>
    <t>辞書</t>
  </si>
  <si>
    <t>複数</t>
  </si>
  <si>
    <t>プチ・ロワイヤル仏和辞典小型版　第５版</t>
  </si>
  <si>
    <t>旺文社</t>
  </si>
  <si>
    <t>クラウン仏和辞典　第７版　小型版</t>
  </si>
  <si>
    <t>三省堂</t>
  </si>
  <si>
    <t>プログレッシブ仏和辞典　第２版</t>
  </si>
  <si>
    <t>小学館</t>
  </si>
  <si>
    <t>ディコ仏和辞典　新装版</t>
  </si>
  <si>
    <t>アクセス独和辞典　第４版</t>
  </si>
  <si>
    <t>クラウン独和辞典　第５版</t>
  </si>
  <si>
    <t>アポロン独和辞典　第４版</t>
  </si>
  <si>
    <t>デイリーコンサイス西和・和西辞典　</t>
  </si>
  <si>
    <t>ポケットプログレッシブ西和・和西辞典　</t>
  </si>
  <si>
    <t>現代スペイン語辞典　改訂版</t>
  </si>
  <si>
    <t>ラテン語</t>
  </si>
  <si>
    <t>宮崎正美</t>
  </si>
  <si>
    <t>羅和辞典　改訂版</t>
  </si>
  <si>
    <t>研究社</t>
  </si>
  <si>
    <t>博友社ロシア語辞典　改訂新版</t>
  </si>
  <si>
    <t>博友社</t>
  </si>
  <si>
    <t>3セメスター</t>
  </si>
  <si>
    <t>機械知能・航空工学科</t>
  </si>
  <si>
    <t>材料力学1</t>
  </si>
  <si>
    <t>燈明泰成　青柳吉輝　佐藤一永　渡邉豊</t>
  </si>
  <si>
    <t>材料力学　</t>
  </si>
  <si>
    <t>加藤正名</t>
  </si>
  <si>
    <t>5セメスター</t>
  </si>
  <si>
    <t>移動現象論</t>
  </si>
  <si>
    <t>渡邉則昭　上高原理暢</t>
  </si>
  <si>
    <t>材料工学のための移動現象論　</t>
  </si>
  <si>
    <t>谷口尚司</t>
  </si>
  <si>
    <t>力学</t>
  </si>
  <si>
    <t>高橋宏幸　</t>
  </si>
  <si>
    <t>工科系の力学　</t>
  </si>
  <si>
    <t>滝本昇</t>
  </si>
  <si>
    <t>4年</t>
  </si>
  <si>
    <t>7セメスター</t>
  </si>
  <si>
    <t>トライボロジー</t>
  </si>
  <si>
    <t>足立幸志</t>
  </si>
  <si>
    <t>はじめてのトライボロジー　</t>
  </si>
  <si>
    <t>佐々木信也（工学）</t>
  </si>
  <si>
    <t>トライボロジー　第２版</t>
  </si>
  <si>
    <t>山本雄二</t>
  </si>
  <si>
    <t>電気情報物理工学科</t>
  </si>
  <si>
    <t>電磁エネルギー変換A</t>
  </si>
  <si>
    <t>薮上信</t>
  </si>
  <si>
    <t>電磁エネルギー変換工学　</t>
  </si>
  <si>
    <t>松木英敏</t>
  </si>
  <si>
    <t>システム制御工学A</t>
  </si>
  <si>
    <t>石黒章夫　渡邉高志　張山昌論　杉田典大　</t>
  </si>
  <si>
    <t>自動制御理論　新装版</t>
  </si>
  <si>
    <t>樋口龍雄</t>
  </si>
  <si>
    <t>プログラミング演習A</t>
  </si>
  <si>
    <t>佐藤昭　沓間弘樹　安澤隼人</t>
  </si>
  <si>
    <t>新・明解Ｃ言語入門編　第２版</t>
  </si>
  <si>
    <t>柴田望洋</t>
  </si>
  <si>
    <t>ＳＢクリエイティブ</t>
  </si>
  <si>
    <t>やさしいＣ　第５版</t>
  </si>
  <si>
    <t>高橋麻奈</t>
  </si>
  <si>
    <t>計算機学</t>
  </si>
  <si>
    <t>大林武</t>
  </si>
  <si>
    <t>計算機学入門　</t>
  </si>
  <si>
    <t>半導体デバイス</t>
  </si>
  <si>
    <t>櫻庭政夫</t>
  </si>
  <si>
    <t>半導体デバイス　</t>
  </si>
  <si>
    <t>古川静二郎</t>
  </si>
  <si>
    <t>コロナ社</t>
  </si>
  <si>
    <t>通信工学</t>
  </si>
  <si>
    <t>能勢隆</t>
  </si>
  <si>
    <t>通信システム工学　</t>
  </si>
  <si>
    <t>安達文幸</t>
  </si>
  <si>
    <t>応用数学A</t>
  </si>
  <si>
    <t>田中和之　平野愛弓　大関真之</t>
  </si>
  <si>
    <t>電子情報系の応用数学　</t>
  </si>
  <si>
    <t>修士</t>
  </si>
  <si>
    <t>修士課程</t>
  </si>
  <si>
    <t>工学研究科</t>
  </si>
  <si>
    <t>物理フラクチュオマティクス論</t>
  </si>
  <si>
    <t>画像処理の統計モデリング　</t>
  </si>
  <si>
    <t>片岡駿</t>
  </si>
  <si>
    <t>化学・バイオ工学科</t>
  </si>
  <si>
    <t>基礎無機化学</t>
  </si>
  <si>
    <t>吉岡敏明　松本祐司</t>
  </si>
  <si>
    <t>シュライバー・アトキンス無機化学　上　第６版</t>
  </si>
  <si>
    <t>マーク・ウェラー</t>
  </si>
  <si>
    <t>シュライバー・アトキンス無機化学　下　第６版</t>
  </si>
  <si>
    <t>基礎物理化学</t>
  </si>
  <si>
    <t>壹岐伸彦　渡邉賢</t>
  </si>
  <si>
    <t>アトキンス物理化学　上　第１０版</t>
  </si>
  <si>
    <t>ピーター・Ｗ．アトキンス</t>
  </si>
  <si>
    <t>アトキンス物理化学　下　第１０版</t>
  </si>
  <si>
    <t>基礎生物化学</t>
  </si>
  <si>
    <t>梅津光央　高橋征司</t>
  </si>
  <si>
    <t>分子細胞生物学　第９版</t>
  </si>
  <si>
    <t>ハーヴィ・ロディッシュ</t>
  </si>
  <si>
    <t>材料科学総合学科</t>
  </si>
  <si>
    <t>成田史生</t>
  </si>
  <si>
    <t>楽しく学ぶ材料力学　</t>
  </si>
  <si>
    <t>材料破壊力学</t>
  </si>
  <si>
    <t>成田史生　野村直之</t>
  </si>
  <si>
    <t>楽しく学ぶ　破壊力学　</t>
  </si>
  <si>
    <t>電気化学</t>
  </si>
  <si>
    <t>武藤泉</t>
  </si>
  <si>
    <t>材料電子化学　</t>
  </si>
  <si>
    <t>日本金属学会</t>
  </si>
  <si>
    <t>化学・バイオ工学演習Ｂ</t>
  </si>
  <si>
    <t>中澤光　他担当教員</t>
  </si>
  <si>
    <t>ビギナーズ有機構造解析　</t>
  </si>
  <si>
    <t>川端潤</t>
  </si>
  <si>
    <t>材料科学総合学実験</t>
  </si>
  <si>
    <t>三木貴博　他担当教員</t>
  </si>
  <si>
    <t>実験材料科学　増補新版</t>
  </si>
  <si>
    <t>東北大学</t>
  </si>
  <si>
    <t>内田老鶴圃</t>
  </si>
  <si>
    <t>建築・社会環境工学科</t>
  </si>
  <si>
    <t>都市計画</t>
  </si>
  <si>
    <t>姥浦道生</t>
  </si>
  <si>
    <t>都市計画　第４版</t>
  </si>
  <si>
    <t>川上光彦</t>
  </si>
  <si>
    <t>計算力学及び同演習</t>
  </si>
  <si>
    <t>寺田賢二郎</t>
  </si>
  <si>
    <t>例題で学ぶ有限要素解析　</t>
  </si>
  <si>
    <t>非線形ＣＡＥ協会</t>
  </si>
  <si>
    <t>近・現代建築史</t>
  </si>
  <si>
    <t>飛ケ谷潤一郎　五十嵐太郎</t>
  </si>
  <si>
    <t>近代建築史　部分カラー版</t>
  </si>
  <si>
    <t>鈴木博之</t>
  </si>
  <si>
    <t>市ケ谷出版社</t>
  </si>
  <si>
    <t>社会環境工学実験</t>
  </si>
  <si>
    <t>辻勲平　他担当教員</t>
  </si>
  <si>
    <t>土質試験　第３回改訂版</t>
  </si>
  <si>
    <t>地盤工学会</t>
  </si>
  <si>
    <t>地盤工学Aおよび地盤工学Ｂ</t>
  </si>
  <si>
    <t>山田正太郎　加村晃良</t>
  </si>
  <si>
    <t>土質力学　第８版</t>
  </si>
  <si>
    <t>河上房義</t>
  </si>
  <si>
    <t>ゲーム理論</t>
  </si>
  <si>
    <t>ゼミナールゲーム理論入門　</t>
  </si>
  <si>
    <t>渡辺隆裕</t>
  </si>
  <si>
    <t>日経ＢＰＭ（日本経済新聞出版本部）</t>
  </si>
  <si>
    <t>相変態論</t>
  </si>
  <si>
    <t>貝沼亮介</t>
  </si>
  <si>
    <t>講座・現代の金属学材料編　第２巻　</t>
  </si>
  <si>
    <t>連続体力学</t>
  </si>
  <si>
    <t>山田正太郎</t>
  </si>
  <si>
    <t>よくわかる連続体力学ノート　</t>
  </si>
  <si>
    <t>弾性力学</t>
  </si>
  <si>
    <t>岡部朋永　燈明泰成</t>
  </si>
  <si>
    <t>応用解析からはじめる弾性力学入門　</t>
  </si>
  <si>
    <t>岡部朋永</t>
  </si>
  <si>
    <t>固体力学</t>
  </si>
  <si>
    <t>ベクトル解析からはじめる固体力学入門　</t>
  </si>
  <si>
    <t>テンソル解析からはじめる応用固体力学　</t>
  </si>
  <si>
    <t>計算機ソフトウェア工学</t>
  </si>
  <si>
    <t>住井英二郎</t>
  </si>
  <si>
    <t>プログラム意味論の基礎　</t>
  </si>
  <si>
    <t>小林直樹</t>
  </si>
  <si>
    <t>電磁気学基礎論</t>
  </si>
  <si>
    <t>津田理</t>
  </si>
  <si>
    <t>電磁気学　</t>
  </si>
  <si>
    <t>宇野亨</t>
  </si>
  <si>
    <t>数理最適化</t>
  </si>
  <si>
    <t>大町真一郎</t>
  </si>
  <si>
    <t>数理最適化　</t>
  </si>
  <si>
    <t>久野誉人</t>
  </si>
  <si>
    <t>ディジタル信号処理</t>
  </si>
  <si>
    <t>伊藤康一</t>
  </si>
  <si>
    <t>ＭＡＴＬＡＢ対応ディジタル信号処理　第２版</t>
  </si>
  <si>
    <t>基礎有機化学</t>
  </si>
  <si>
    <t>冨重圭一　大井秀一</t>
  </si>
  <si>
    <t>ボルハルト・ショアー現代有機化学　上　第８版</t>
  </si>
  <si>
    <t>Ｋ．ピーター・Ｃ．ヴォルハルト</t>
  </si>
  <si>
    <t>ボルハルト・ショアー現代有機化学　下　第８版</t>
  </si>
  <si>
    <t>反応有機化学</t>
  </si>
  <si>
    <t>服部徹太郎　三ツ石方也</t>
  </si>
  <si>
    <t>有機合成化学</t>
  </si>
  <si>
    <t>服部徹太郎　諸橋直弥</t>
  </si>
  <si>
    <t>材料学概論</t>
  </si>
  <si>
    <t>須藤祐司　大森俊洋　竹田修　貝沼亮介</t>
  </si>
  <si>
    <t>固体材料の科学　</t>
  </si>
  <si>
    <t>リチャード・Ｊ．Ｄ．ティリー</t>
  </si>
  <si>
    <t>数学1</t>
  </si>
  <si>
    <t>太田信</t>
  </si>
  <si>
    <t>ベクトル解析　</t>
  </si>
  <si>
    <t>上野和之</t>
  </si>
  <si>
    <t>服部裕司</t>
  </si>
  <si>
    <t>基礎と応用ベクトル解析　新訂版</t>
  </si>
  <si>
    <t>清水勇二</t>
  </si>
  <si>
    <t>情報科学基礎1</t>
  </si>
  <si>
    <t>担当教員</t>
  </si>
  <si>
    <t>コンピュータ工学入門　</t>
  </si>
  <si>
    <t>鏡慎吾</t>
  </si>
  <si>
    <t>日本建築史</t>
  </si>
  <si>
    <t>野村俊一</t>
  </si>
  <si>
    <t>日本建築史図集　新訂第３版</t>
  </si>
  <si>
    <t>日本建築学会</t>
  </si>
  <si>
    <t>彰国社</t>
  </si>
  <si>
    <t>伝達と変容の日本建築史　</t>
  </si>
  <si>
    <t>勉誠社</t>
  </si>
  <si>
    <t>建築材料学演習</t>
  </si>
  <si>
    <t>西脇智哉</t>
  </si>
  <si>
    <t>やさしい構造材料実験　</t>
  </si>
  <si>
    <t>谷川恭雄</t>
  </si>
  <si>
    <t>電気回路学2</t>
  </si>
  <si>
    <t>遠藤恭</t>
  </si>
  <si>
    <t>電気回路　</t>
  </si>
  <si>
    <t>喜安善市</t>
  </si>
  <si>
    <t>言語構造論</t>
  </si>
  <si>
    <t>伊藤たかね</t>
  </si>
  <si>
    <t>電子回路1</t>
  </si>
  <si>
    <t>吉信達夫</t>
  </si>
  <si>
    <t>電子情報回路　１　</t>
  </si>
  <si>
    <t>樋口竜雄</t>
  </si>
  <si>
    <t>流体力学1</t>
  </si>
  <si>
    <t>石川拓司　大林茂　永井大樹　宇野正起</t>
  </si>
  <si>
    <t>流体力学1講義ノート</t>
  </si>
  <si>
    <t>材料物理化学1</t>
  </si>
  <si>
    <t>成島尚之</t>
  </si>
  <si>
    <t>金属化学入門シリーズ　3巻セット</t>
  </si>
  <si>
    <t>電気回路学基礎論　基礎演習</t>
  </si>
  <si>
    <t>松浦祐司　他担当教員</t>
  </si>
  <si>
    <t>電気回路　１　第３版</t>
  </si>
  <si>
    <t>大野克郎</t>
  </si>
  <si>
    <t>留学生クラス</t>
  </si>
  <si>
    <t>日本の文化</t>
  </si>
  <si>
    <t>設樂宏二</t>
  </si>
  <si>
    <t>Ｓｕｒｖｉｖｉｎｇ　ｔｈｅ　２０１１　ｔｓｕｎａｍｉ　</t>
  </si>
  <si>
    <t>「石巻かほく」編集局</t>
  </si>
  <si>
    <t>旬報社</t>
  </si>
  <si>
    <t>電気・通信・電子・情報工学実験B</t>
  </si>
  <si>
    <t>実験指針B</t>
  </si>
  <si>
    <t>化学工学基礎</t>
  </si>
  <si>
    <t>長尾大輔　福島康裕</t>
  </si>
  <si>
    <t>電気電子回路1</t>
  </si>
  <si>
    <t>森谷祐一</t>
  </si>
  <si>
    <t>電気回路を中心とした線形システム論　</t>
  </si>
  <si>
    <t>新妻弘明</t>
  </si>
  <si>
    <t>3FS501</t>
  </si>
  <si>
    <t>L１</t>
  </si>
  <si>
    <t>通年</t>
  </si>
  <si>
    <t>法学研究科</t>
  </si>
  <si>
    <t>法科大学院</t>
  </si>
  <si>
    <t>憲法</t>
  </si>
  <si>
    <t>奥村　公輔</t>
  </si>
  <si>
    <t>憲法　第８版</t>
  </si>
  <si>
    <t>芦部信喜</t>
  </si>
  <si>
    <t>片平</t>
  </si>
  <si>
    <t>3FS502</t>
  </si>
  <si>
    <t>憲法　第３版</t>
  </si>
  <si>
    <t>宍戸常寿</t>
  </si>
  <si>
    <t>信山社出版</t>
  </si>
  <si>
    <t>3FS505</t>
  </si>
  <si>
    <t>憲法　１　第２版</t>
  </si>
  <si>
    <t>渡辺康行</t>
  </si>
  <si>
    <t>3FS506</t>
  </si>
  <si>
    <t>憲法　２　</t>
  </si>
  <si>
    <t>3FS507</t>
  </si>
  <si>
    <t>憲法判例百選　１　第７版</t>
  </si>
  <si>
    <t>長谷部恭男</t>
  </si>
  <si>
    <t>3FS508</t>
  </si>
  <si>
    <t>憲法判例百選　２　第７版</t>
  </si>
  <si>
    <t>3FS511</t>
  </si>
  <si>
    <t>民法１</t>
  </si>
  <si>
    <t>櫛橋　明香</t>
  </si>
  <si>
    <t>民法　１　</t>
  </si>
  <si>
    <t>3FS513</t>
  </si>
  <si>
    <t>判例</t>
  </si>
  <si>
    <t>3FS514</t>
  </si>
  <si>
    <t>民法判例百選　２　第９版</t>
  </si>
  <si>
    <t>窪田充見</t>
  </si>
  <si>
    <t>3FS515</t>
  </si>
  <si>
    <t>民法チェックノート　１　</t>
  </si>
  <si>
    <t>石田剛</t>
  </si>
  <si>
    <t>3F101</t>
  </si>
  <si>
    <t>民法２</t>
  </si>
  <si>
    <t>吉永　一行</t>
  </si>
  <si>
    <t>民法　４　</t>
  </si>
  <si>
    <t>山本敬三</t>
  </si>
  <si>
    <t>3F102</t>
  </si>
  <si>
    <t>民法　５　</t>
  </si>
  <si>
    <t>3F103</t>
  </si>
  <si>
    <t>3F108</t>
  </si>
  <si>
    <t>民法３</t>
  </si>
  <si>
    <t>久保野　恵美子</t>
  </si>
  <si>
    <t>民法　７　</t>
  </si>
  <si>
    <t>3F109</t>
  </si>
  <si>
    <t>民法判例百選　３　第３版</t>
  </si>
  <si>
    <t>大村敦志</t>
  </si>
  <si>
    <t>3F110</t>
  </si>
  <si>
    <t>ＳＴＡＲＴ　ＵＰ民法　５　</t>
  </si>
  <si>
    <t>青竹美佳</t>
  </si>
  <si>
    <t>3FS516</t>
  </si>
  <si>
    <t>刑法</t>
  </si>
  <si>
    <t>成瀬　幸典</t>
  </si>
  <si>
    <t>刑法　１　第２版</t>
  </si>
  <si>
    <t>成瀬幸典</t>
  </si>
  <si>
    <t>3FS518</t>
  </si>
  <si>
    <t>刑法　２　</t>
  </si>
  <si>
    <t>3F112</t>
  </si>
  <si>
    <t>L２</t>
  </si>
  <si>
    <t>行政法</t>
  </si>
  <si>
    <t>大江　裕幸</t>
  </si>
  <si>
    <t>基本行政法　第４版</t>
  </si>
  <si>
    <t>中原茂樹</t>
  </si>
  <si>
    <t>3F113</t>
  </si>
  <si>
    <t>ケースブック行政法　第７版</t>
  </si>
  <si>
    <t>野呂充</t>
  </si>
  <si>
    <t>弘文堂</t>
  </si>
  <si>
    <t>3FS520</t>
  </si>
  <si>
    <t>基幹刑法</t>
  </si>
  <si>
    <t>3FS521</t>
  </si>
  <si>
    <t>3FS523</t>
  </si>
  <si>
    <t>木|金</t>
  </si>
  <si>
    <t>2|2</t>
  </si>
  <si>
    <t>基幹民事訴訟法</t>
  </si>
  <si>
    <t>今津　綾子</t>
  </si>
  <si>
    <t>ロースクール民事訴訟法　第５版</t>
  </si>
  <si>
    <t>三木浩一</t>
  </si>
  <si>
    <t>3FS524</t>
  </si>
  <si>
    <t>民事訴訟法　第４版</t>
  </si>
  <si>
    <t>山本弘（法律）</t>
  </si>
  <si>
    <t>3FS525</t>
  </si>
  <si>
    <t>3FS527</t>
  </si>
  <si>
    <t>民事訴訟法判例百選　第６版</t>
  </si>
  <si>
    <t>高田裕成</t>
  </si>
  <si>
    <t>3F114</t>
  </si>
  <si>
    <t>L２、３</t>
  </si>
  <si>
    <t>応用行政法</t>
  </si>
  <si>
    <t>事例研究行政法　第４版</t>
  </si>
  <si>
    <t>曽和俊文</t>
  </si>
  <si>
    <t>3F115</t>
  </si>
  <si>
    <t>3F116</t>
  </si>
  <si>
    <t>3F117</t>
  </si>
  <si>
    <t>3_4</t>
  </si>
  <si>
    <t>応用刑法</t>
  </si>
  <si>
    <t>刑法事例演習教材　第３版</t>
  </si>
  <si>
    <t>井田良</t>
  </si>
  <si>
    <t>3F120</t>
  </si>
  <si>
    <t>応用商法</t>
  </si>
  <si>
    <t>得津　晶</t>
  </si>
  <si>
    <t>会社法　第４版</t>
  </si>
  <si>
    <t>田中亘</t>
  </si>
  <si>
    <t>3F125</t>
  </si>
  <si>
    <t>会社法判例百選　第４版</t>
  </si>
  <si>
    <t>神作裕之</t>
  </si>
  <si>
    <t>3F126</t>
  </si>
  <si>
    <t>民事要件事実基礎</t>
  </si>
  <si>
    <t>熊谷　浩明</t>
  </si>
  <si>
    <t>新問題研究要件事実　改訂</t>
  </si>
  <si>
    <t>司法研修所</t>
  </si>
  <si>
    <t>法曹会</t>
  </si>
  <si>
    <t>3F127</t>
  </si>
  <si>
    <t>紛争類型別の要件事実　４訂</t>
  </si>
  <si>
    <t>3F128</t>
  </si>
  <si>
    <t>民事訴訟第一審手続の解説　第４版</t>
  </si>
  <si>
    <t>3F155</t>
  </si>
  <si>
    <t>倒産法</t>
  </si>
  <si>
    <t>宇野　瑛人</t>
  </si>
  <si>
    <t>倒産判例百選　第６版</t>
  </si>
  <si>
    <t>松下淳一</t>
  </si>
  <si>
    <t>3F156</t>
  </si>
  <si>
    <t>倒産処理法入門　第６版</t>
  </si>
  <si>
    <t>山本和彦</t>
  </si>
  <si>
    <t>3F157</t>
  </si>
  <si>
    <t>民事再生法入門　第２版</t>
  </si>
  <si>
    <t>3F161</t>
  </si>
  <si>
    <t>租税法基礎</t>
  </si>
  <si>
    <t>藤原　健太郎</t>
  </si>
  <si>
    <t>ケースブック租税法　第６版</t>
  </si>
  <si>
    <t>金子宏</t>
  </si>
  <si>
    <t>3F163</t>
  </si>
  <si>
    <t>租税法概説　第４版</t>
  </si>
  <si>
    <t>中里実</t>
  </si>
  <si>
    <t>3F166</t>
  </si>
  <si>
    <t>スタンダード所得税法　第４版</t>
  </si>
  <si>
    <t>佐藤英明</t>
  </si>
  <si>
    <t>3F168</t>
  </si>
  <si>
    <t>租税判例百選　第７版</t>
  </si>
  <si>
    <t>3F172</t>
  </si>
  <si>
    <t>経済法１</t>
  </si>
  <si>
    <t>伊永　大輔</t>
  </si>
  <si>
    <t>独禁法講義　第１０版</t>
  </si>
  <si>
    <t>白石忠志</t>
  </si>
  <si>
    <t>3F173</t>
  </si>
  <si>
    <t>独占禁止法　第５版</t>
  </si>
  <si>
    <t>菅久修一</t>
  </si>
  <si>
    <t>商事法務</t>
  </si>
  <si>
    <t>3F174</t>
  </si>
  <si>
    <t>経済法判例・審決百選　第２版</t>
  </si>
  <si>
    <t>金井貴嗣</t>
  </si>
  <si>
    <t>3F175</t>
  </si>
  <si>
    <t>ケースブック独占禁止法　第４版</t>
  </si>
  <si>
    <t>3F177</t>
  </si>
  <si>
    <t>独占禁止法　第６版</t>
  </si>
  <si>
    <t>3F179</t>
  </si>
  <si>
    <t>知的財産法１</t>
  </si>
  <si>
    <t>蘆立　順美</t>
  </si>
  <si>
    <t>特許法入門　第２版</t>
  </si>
  <si>
    <t>島並良</t>
  </si>
  <si>
    <t>3F180</t>
  </si>
  <si>
    <t>知的財産法２</t>
  </si>
  <si>
    <t>著作権法入門　第３版</t>
  </si>
  <si>
    <t>3F182</t>
  </si>
  <si>
    <t>著作権判例百選　第６版</t>
  </si>
  <si>
    <t>小泉直樹</t>
  </si>
  <si>
    <t>3F184</t>
  </si>
  <si>
    <t>実務労働法１</t>
  </si>
  <si>
    <t>皆川　宏之</t>
  </si>
  <si>
    <t>労働法ケースブック</t>
  </si>
  <si>
    <t>3F185</t>
  </si>
  <si>
    <t>労働法　第１０版</t>
  </si>
  <si>
    <t>3F186</t>
  </si>
  <si>
    <t>労働判例百選　第１０版</t>
  </si>
  <si>
    <t>村中孝史</t>
  </si>
  <si>
    <t>3F190</t>
  </si>
  <si>
    <t>環境法１</t>
  </si>
  <si>
    <t>北村　喜宣</t>
  </si>
  <si>
    <t>環境法　第６版</t>
  </si>
  <si>
    <t>北村喜宣</t>
  </si>
  <si>
    <t>3F191</t>
  </si>
  <si>
    <t>十一訂　ベーシック環境六法</t>
  </si>
  <si>
    <t>3F192</t>
  </si>
  <si>
    <t>3F193</t>
  </si>
  <si>
    <t>ポケット六法　令和６年版　</t>
  </si>
  <si>
    <t>佐伯仁志</t>
  </si>
  <si>
    <t>3F194</t>
  </si>
  <si>
    <t>5_6</t>
  </si>
  <si>
    <t>国際法発展</t>
  </si>
  <si>
    <t>西本　健太郎</t>
  </si>
  <si>
    <t>国際法判例百選　第３版</t>
  </si>
  <si>
    <t>森川幸一</t>
  </si>
  <si>
    <t>3F195</t>
  </si>
  <si>
    <t>国際条約集　２０２４年版　</t>
  </si>
  <si>
    <t>植木俊哉</t>
  </si>
  <si>
    <t>3F197</t>
  </si>
  <si>
    <t>実務国際私法１</t>
  </si>
  <si>
    <t>井上　泰人</t>
  </si>
  <si>
    <t>国際私法入門　第８版</t>
  </si>
  <si>
    <t>澤木敬郎</t>
  </si>
  <si>
    <t>3F198</t>
  </si>
  <si>
    <t>国際私法判例百選　第３版</t>
  </si>
  <si>
    <t>道垣内正人</t>
  </si>
  <si>
    <t>3F199</t>
  </si>
  <si>
    <t>実務国際私法２</t>
  </si>
  <si>
    <t>3F200</t>
  </si>
  <si>
    <t>3F201</t>
  </si>
  <si>
    <t>前期集中</t>
  </si>
  <si>
    <t>医事法</t>
  </si>
  <si>
    <t>米村　滋人</t>
  </si>
  <si>
    <t>医事法講義　第２版</t>
  </si>
  <si>
    <t>米村滋人</t>
  </si>
  <si>
    <t>3F202</t>
  </si>
  <si>
    <t>医事法判例百選　第３版</t>
  </si>
  <si>
    <t>甲斐克則</t>
  </si>
  <si>
    <t>3F207</t>
  </si>
  <si>
    <t>金融商品取引法</t>
  </si>
  <si>
    <t>脇田　将典</t>
  </si>
  <si>
    <t>基礎から学べる金融商品取引法　第５版</t>
  </si>
  <si>
    <t>近藤光男</t>
  </si>
  <si>
    <t>3F208</t>
  </si>
  <si>
    <t>金融商品取引法判例百選　</t>
  </si>
  <si>
    <t>神田秀樹</t>
  </si>
  <si>
    <t>3F209</t>
  </si>
  <si>
    <t>社会保障法</t>
  </si>
  <si>
    <t>嵩　さやか</t>
  </si>
  <si>
    <t>社会保障判例百選　第５版</t>
  </si>
  <si>
    <t>岩村正彦</t>
  </si>
  <si>
    <t>3F210</t>
  </si>
  <si>
    <t>ミネルヴァ社会福祉六法</t>
  </si>
  <si>
    <t>3F212</t>
  </si>
  <si>
    <t>社会保障法　</t>
  </si>
  <si>
    <t>笠木映里</t>
  </si>
  <si>
    <t>3P101</t>
  </si>
  <si>
    <t>M１、２</t>
  </si>
  <si>
    <t>公共政策大学院</t>
  </si>
  <si>
    <t>公共政策基礎理論</t>
  </si>
  <si>
    <t>宇田川　尚子</t>
  </si>
  <si>
    <t>公共政策学の基礎　第３版</t>
  </si>
  <si>
    <t>秋吉貴雄</t>
  </si>
  <si>
    <t>3P102</t>
  </si>
  <si>
    <t>入門公共政策学　</t>
  </si>
  <si>
    <t>中央公論新社</t>
  </si>
  <si>
    <t>3P103</t>
  </si>
  <si>
    <t>政策評価論</t>
  </si>
  <si>
    <t>南島　和久</t>
  </si>
  <si>
    <t>政策評価の行政学　</t>
  </si>
  <si>
    <t>南島和久</t>
  </si>
  <si>
    <t>晃洋書房</t>
  </si>
  <si>
    <t>M0001</t>
  </si>
  <si>
    <t>医学科</t>
  </si>
  <si>
    <t>肉眼解剖学</t>
  </si>
  <si>
    <t>大和田祐二</t>
  </si>
  <si>
    <t>解剖実習の手びき　１１版</t>
  </si>
  <si>
    <t>寺田春水</t>
  </si>
  <si>
    <t>南山堂</t>
  </si>
  <si>
    <t>星陵</t>
  </si>
  <si>
    <t>M0002</t>
  </si>
  <si>
    <t>グレイ解剖学　原著第４版</t>
  </si>
  <si>
    <t>リチャード・Ｌ．ドレイク</t>
  </si>
  <si>
    <t>エルゼビア・ジャパン</t>
  </si>
  <si>
    <t>M0003</t>
  </si>
  <si>
    <t>プロメテウス解剖学コアアトラス　第４版</t>
  </si>
  <si>
    <t>アン・Ｍ．ギルロイ</t>
  </si>
  <si>
    <t>医学書院</t>
  </si>
  <si>
    <t>M0004</t>
  </si>
  <si>
    <t>プロメテウス解剖学アトラスコンパクト版　第２版</t>
  </si>
  <si>
    <t>M0005</t>
  </si>
  <si>
    <t>ネッター解剖学アトラス　原書第７版</t>
  </si>
  <si>
    <t>フランク・Ｈ．ネッター</t>
  </si>
  <si>
    <t>M0006</t>
  </si>
  <si>
    <t>ネッター解剖学フルセット版　原書第７版</t>
  </si>
  <si>
    <t>M0007</t>
  </si>
  <si>
    <t>薬理学</t>
  </si>
  <si>
    <t>加藤幸成</t>
  </si>
  <si>
    <t>ＮＥＷ薬理学　改訂第７版</t>
  </si>
  <si>
    <t>田中千賀子</t>
  </si>
  <si>
    <t>M0008</t>
  </si>
  <si>
    <t>発生学</t>
  </si>
  <si>
    <t>大隅典子</t>
  </si>
  <si>
    <t>ラングマン人体発生学第12版</t>
  </si>
  <si>
    <t>T・W・Sadler</t>
  </si>
  <si>
    <t>メディカルサイエンスインターナショナル</t>
  </si>
  <si>
    <t>M0009</t>
  </si>
  <si>
    <t>プロメテウス解剖学エッセンシャルテキスト　第２版</t>
  </si>
  <si>
    <t>M0010</t>
  </si>
  <si>
    <t>5セメ</t>
  </si>
  <si>
    <t>法医学</t>
  </si>
  <si>
    <t>美作宗太郎</t>
  </si>
  <si>
    <t>標準法医学　第８版</t>
  </si>
  <si>
    <t>池田典昭</t>
  </si>
  <si>
    <t>M0011</t>
  </si>
  <si>
    <t>臨床薬理学</t>
  </si>
  <si>
    <t>高山真</t>
  </si>
  <si>
    <t>基本がわかる漢方医学講義　</t>
  </si>
  <si>
    <t>日本漢方医学教育協議会</t>
  </si>
  <si>
    <t>羊土社</t>
  </si>
  <si>
    <t>M0012</t>
  </si>
  <si>
    <t>7セメ</t>
  </si>
  <si>
    <t>臨床腫瘍学</t>
  </si>
  <si>
    <t>石岡千加史</t>
  </si>
  <si>
    <t>新臨床腫瘍学　改訂第7版</t>
  </si>
  <si>
    <t>日本臨床腫瘍学会</t>
  </si>
  <si>
    <t>M0013</t>
  </si>
  <si>
    <t>がん診療レジデントマニュアル　第９版</t>
  </si>
  <si>
    <t>国立がん研究センター内科レジデント</t>
  </si>
  <si>
    <t>M0014</t>
  </si>
  <si>
    <t>希少がん・難治がん診療ハンドブック　</t>
  </si>
  <si>
    <t>M0015</t>
  </si>
  <si>
    <t>高齢者がん治療エビデンス＆プラクティス　</t>
  </si>
  <si>
    <t>滝口裕一</t>
  </si>
  <si>
    <t>M0016</t>
  </si>
  <si>
    <t>医療解剖学</t>
  </si>
  <si>
    <t>菅野恵美</t>
  </si>
  <si>
    <t>新訂版図解ワンポイント解剖学　第２版</t>
  </si>
  <si>
    <t>渡辺皓</t>
  </si>
  <si>
    <t>サイオ出版</t>
  </si>
  <si>
    <t>M0017</t>
  </si>
  <si>
    <t>生体機能学</t>
  </si>
  <si>
    <t>生理学テキスト　第９版</t>
  </si>
  <si>
    <t>大地陸男</t>
  </si>
  <si>
    <t>文光堂</t>
  </si>
  <si>
    <t>M0018</t>
  </si>
  <si>
    <t>入門人体解剖学　改訂第６版</t>
  </si>
  <si>
    <t>藤田恒夫（解剖学）</t>
  </si>
  <si>
    <t>M0019</t>
  </si>
  <si>
    <t>精神看護学</t>
  </si>
  <si>
    <t>吉井初美</t>
  </si>
  <si>
    <t>精神看護の基礎　第６版</t>
  </si>
  <si>
    <t>武井麻子</t>
  </si>
  <si>
    <t>M0020</t>
  </si>
  <si>
    <t>精神看護の展開　第６版</t>
  </si>
  <si>
    <t>M0021</t>
  </si>
  <si>
    <t>微生物学2</t>
  </si>
  <si>
    <t>佐藤光</t>
  </si>
  <si>
    <t>微生物検査学　第２版</t>
  </si>
  <si>
    <t>太田敏子</t>
  </si>
  <si>
    <t>近代出版（東京）</t>
  </si>
  <si>
    <t>M0022</t>
  </si>
  <si>
    <t>医用写真学</t>
  </si>
  <si>
    <t>千田浩一</t>
  </si>
  <si>
    <t>放射線写真学　アナログからデジタルへ</t>
  </si>
  <si>
    <t>古川克治</t>
  </si>
  <si>
    <t>富士フィルムメディカル株式会社</t>
  </si>
  <si>
    <t>M0023</t>
  </si>
  <si>
    <t>臨床撮影技術学1</t>
  </si>
  <si>
    <t>診療放射線技師マスター・テキスト　上巻　</t>
  </si>
  <si>
    <t>梁川功</t>
  </si>
  <si>
    <t>メジカルビュー社</t>
  </si>
  <si>
    <t>M0024</t>
  </si>
  <si>
    <t>診療放射線技師マスター・テキスト　下巻　</t>
  </si>
  <si>
    <t>M0025</t>
  </si>
  <si>
    <t>病理形態学・病理学</t>
  </si>
  <si>
    <t>鈴木貴</t>
  </si>
  <si>
    <t>シンプル病理学　改訂第８版</t>
  </si>
  <si>
    <t>笹野公伸</t>
  </si>
  <si>
    <t>M0026</t>
  </si>
  <si>
    <t>血液学1</t>
  </si>
  <si>
    <t>清水律子</t>
  </si>
  <si>
    <t>血液検査学　第２版</t>
  </si>
  <si>
    <t>奈良信雄</t>
  </si>
  <si>
    <t>医歯薬出版</t>
  </si>
  <si>
    <t>M0027</t>
  </si>
  <si>
    <t>免疫学</t>
  </si>
  <si>
    <t>石井直人</t>
  </si>
  <si>
    <t>免疫学コア講義　改訂４版</t>
  </si>
  <si>
    <t>熊ノ郷淳</t>
  </si>
  <si>
    <t>M0028</t>
  </si>
  <si>
    <t>栄養生化学</t>
  </si>
  <si>
    <t>平野育生</t>
  </si>
  <si>
    <t>生化学　</t>
  </si>
  <si>
    <t>原諭吉</t>
  </si>
  <si>
    <t>M0029</t>
  </si>
  <si>
    <t>シンプル生化学　改訂第７版</t>
  </si>
  <si>
    <t>林典夫</t>
  </si>
  <si>
    <t>M0030</t>
  </si>
  <si>
    <t>成人看護学原論</t>
  </si>
  <si>
    <t>青山真帆</t>
  </si>
  <si>
    <t>成人看護学総論　第１６版</t>
  </si>
  <si>
    <t>小松浩子</t>
  </si>
  <si>
    <t>M0031</t>
  </si>
  <si>
    <t>放射化学</t>
  </si>
  <si>
    <t>船木善仁</t>
  </si>
  <si>
    <t>放射化学　改訂第２版</t>
  </si>
  <si>
    <t>福士政広</t>
  </si>
  <si>
    <t>M0032</t>
  </si>
  <si>
    <t>新放射化学・放射性医薬品学　改訂第５版</t>
  </si>
  <si>
    <t>佐治英郎</t>
  </si>
  <si>
    <t>M0033</t>
  </si>
  <si>
    <t>応用数学１</t>
  </si>
  <si>
    <t>増谷佳孝</t>
  </si>
  <si>
    <t>応用数学　第2版</t>
  </si>
  <si>
    <t>工学系数学教材研究会</t>
  </si>
  <si>
    <t>M0034</t>
  </si>
  <si>
    <t>老年看護学</t>
  </si>
  <si>
    <t>清水恵</t>
  </si>
  <si>
    <t>高齢者看護学　第３版</t>
  </si>
  <si>
    <t>亀井智子</t>
  </si>
  <si>
    <t>中央法規出版</t>
  </si>
  <si>
    <t>M0035</t>
  </si>
  <si>
    <t>国民衛生の動向2023/2024</t>
  </si>
  <si>
    <t>厚生労働統計協会</t>
  </si>
  <si>
    <t>M0036</t>
  </si>
  <si>
    <t>フィジカルアセスメント</t>
  </si>
  <si>
    <t>高田望</t>
  </si>
  <si>
    <t>看護がみえる　ｖｏｌ．３　フィジカルアセスメント</t>
  </si>
  <si>
    <t>医療情報科学研究所</t>
  </si>
  <si>
    <t>メディックメディア</t>
  </si>
  <si>
    <t>M0037</t>
  </si>
  <si>
    <t>自動制御工学基礎論</t>
  </si>
  <si>
    <t>本間経康</t>
  </si>
  <si>
    <t>入門制御工学　</t>
  </si>
  <si>
    <t>竹田宏</t>
  </si>
  <si>
    <t>M0038</t>
  </si>
  <si>
    <t>母性看護方法論</t>
  </si>
  <si>
    <t>吉田美香子</t>
  </si>
  <si>
    <t>母性看護学各論　第１４版</t>
  </si>
  <si>
    <t>森恵美</t>
  </si>
  <si>
    <t>M0039</t>
  </si>
  <si>
    <t>病気がみえる　ｖｏｌ．１０ 産科 第４版</t>
  </si>
  <si>
    <t>M0040</t>
  </si>
  <si>
    <t>臨床微生物学実習</t>
  </si>
  <si>
    <t>M0041</t>
  </si>
  <si>
    <t>臨床微生物学実習・寄生虫学</t>
  </si>
  <si>
    <t>医動物学　第２版</t>
  </si>
  <si>
    <t>平山謙二</t>
  </si>
  <si>
    <t>M0042</t>
  </si>
  <si>
    <t>医動物学　改訂８版</t>
  </si>
  <si>
    <t>吉田幸雄</t>
  </si>
  <si>
    <t>M0043</t>
  </si>
  <si>
    <t>MRI撮像技術学</t>
  </si>
  <si>
    <t>小林智哉</t>
  </si>
  <si>
    <t>ＭＲ・超音波・眼底基礎知識図解ノート　第２版補訂版</t>
  </si>
  <si>
    <t>新津守</t>
  </si>
  <si>
    <t>金原出版</t>
  </si>
  <si>
    <t>M0044</t>
  </si>
  <si>
    <t>総合画像診断技術学</t>
  </si>
  <si>
    <t>放射線画像医学　</t>
  </si>
  <si>
    <t>中村仁信</t>
  </si>
  <si>
    <t>M0045</t>
  </si>
  <si>
    <t>輸血・免疫移植学</t>
  </si>
  <si>
    <t>輸血・移植検査技術教本　第２版</t>
  </si>
  <si>
    <t>日本臨床衛生検査技師会</t>
  </si>
  <si>
    <t>M0046</t>
  </si>
  <si>
    <t>検査管理学</t>
  </si>
  <si>
    <t>藤巻慎一</t>
  </si>
  <si>
    <t>臨床検査総合管理学第3版　　　　　　</t>
  </si>
  <si>
    <t>高木康　　　　　　　　</t>
  </si>
  <si>
    <t>M0047</t>
  </si>
  <si>
    <t>核医学検査技術学</t>
  </si>
  <si>
    <t>小田桐逸人</t>
  </si>
  <si>
    <t>核医学検査技術学　改訂４版</t>
  </si>
  <si>
    <t>佐々木雅之</t>
  </si>
  <si>
    <t>M0048</t>
  </si>
  <si>
    <t>人体の構造</t>
  </si>
  <si>
    <t>佐藤匡</t>
  </si>
  <si>
    <t>解剖学講義　改訂３版　</t>
  </si>
  <si>
    <t>伊藤隆（解剖学）</t>
  </si>
  <si>
    <t>M0049</t>
  </si>
  <si>
    <t>人体の細胞と組織</t>
  </si>
  <si>
    <t>中村恵</t>
  </si>
  <si>
    <t>入門組織学　改訂第２版</t>
  </si>
  <si>
    <t>牛木辰男</t>
  </si>
  <si>
    <t>M0050</t>
  </si>
  <si>
    <t>An Atlas of Histology 　</t>
  </si>
  <si>
    <t>Springer</t>
  </si>
  <si>
    <t>M0051</t>
  </si>
  <si>
    <t>生体分子の科学</t>
  </si>
  <si>
    <t>鷲尾純平</t>
  </si>
  <si>
    <t>医歯薬系学生のためのビジュアル生化学・分子生物学　改訂第３版</t>
  </si>
  <si>
    <t>大塚吉兵衛</t>
  </si>
  <si>
    <t>M0052</t>
  </si>
  <si>
    <t>くすりの科学</t>
  </si>
  <si>
    <t>現代歯科薬理学　第7版</t>
  </si>
  <si>
    <t>鈴木邦明</t>
  </si>
  <si>
    <t>M0053</t>
  </si>
  <si>
    <t>口腔修復学１</t>
  </si>
  <si>
    <t>齋藤正寛</t>
  </si>
  <si>
    <t>保存修復学　第７版</t>
  </si>
  <si>
    <t>千田彰</t>
  </si>
  <si>
    <t>M0054</t>
  </si>
  <si>
    <t>口腔保健発育学</t>
  </si>
  <si>
    <t>坂東加南</t>
  </si>
  <si>
    <t>歯科矯正学　第６版</t>
  </si>
  <si>
    <t>飯田順一郎</t>
  </si>
  <si>
    <t>M0055</t>
  </si>
  <si>
    <t>口腔機能回復学２</t>
  </si>
  <si>
    <t>山口哲史</t>
  </si>
  <si>
    <t>無歯顎補綴治療学　第４版</t>
  </si>
  <si>
    <t>市川哲雄</t>
  </si>
  <si>
    <t>M0056</t>
  </si>
  <si>
    <t>歯周治療学実習</t>
  </si>
  <si>
    <t>根本英二</t>
  </si>
  <si>
    <t>歯周治療学実習帳</t>
  </si>
  <si>
    <t>田端印刷</t>
  </si>
  <si>
    <t>M0057</t>
  </si>
  <si>
    <t>口腔修復学2</t>
  </si>
  <si>
    <t>江草宏</t>
  </si>
  <si>
    <t>冠橋義歯補綴学テキスト　第５版</t>
  </si>
  <si>
    <t>石神元</t>
  </si>
  <si>
    <t>永末書店</t>
  </si>
  <si>
    <t>M0058</t>
  </si>
  <si>
    <t>クラウンブリッジ補綴学　第６版</t>
  </si>
  <si>
    <t>矢谷博文</t>
  </si>
  <si>
    <t>M0059</t>
  </si>
  <si>
    <t>口腔病態外科学3</t>
  </si>
  <si>
    <t>杉浦剛</t>
  </si>
  <si>
    <t>口腔外科学　第４版</t>
  </si>
  <si>
    <t>白砂兼光</t>
  </si>
  <si>
    <t>M0060</t>
  </si>
  <si>
    <t>口腔保健発育学2</t>
  </si>
  <si>
    <t>小関健由</t>
  </si>
  <si>
    <t>口腔保健・予防歯科学　第２版</t>
  </si>
  <si>
    <t>安井利一</t>
  </si>
  <si>
    <t>M0061</t>
  </si>
  <si>
    <t>社会歯科学</t>
  </si>
  <si>
    <t>スタンダード社会歯科学　第８版</t>
  </si>
  <si>
    <t>尾﨑哲則</t>
  </si>
  <si>
    <t>学建書院</t>
  </si>
  <si>
    <t>曜日時限</t>
    <rPh sb="0" eb="2">
      <t>ヨウビ</t>
    </rPh>
    <rPh sb="2" eb="4">
      <t>ジゲン</t>
    </rPh>
    <phoneticPr fontId="18"/>
  </si>
  <si>
    <t>月</t>
    <phoneticPr fontId="18"/>
  </si>
  <si>
    <t>SS001</t>
  </si>
  <si>
    <t>通期</t>
  </si>
  <si>
    <t>理学部</t>
  </si>
  <si>
    <t>専門基礎化学4</t>
  </si>
  <si>
    <t>西澤　精一</t>
  </si>
  <si>
    <t>分析化学　</t>
  </si>
  <si>
    <t>奥谷忠雄</t>
  </si>
  <si>
    <t>東京教学社</t>
  </si>
  <si>
    <t>理薬</t>
    <rPh sb="0" eb="1">
      <t>リ</t>
    </rPh>
    <rPh sb="1" eb="2">
      <t>ヤク</t>
    </rPh>
    <phoneticPr fontId="18"/>
  </si>
  <si>
    <t>SS002</t>
  </si>
  <si>
    <t>ハリス分析化学　上　</t>
  </si>
  <si>
    <t>ダニエル・Ｃ．ハリス</t>
  </si>
  <si>
    <t>SS003</t>
  </si>
  <si>
    <t>スクーグ分析化学　</t>
  </si>
  <si>
    <t>ダグラス・Ａ．スクーグ</t>
  </si>
  <si>
    <t>SS004</t>
  </si>
  <si>
    <t>クリスチャン分析化学　１（基礎編）　原書７版</t>
  </si>
  <si>
    <t>ゲーリー・Ｄ．クリスティアン</t>
  </si>
  <si>
    <t>SS005</t>
  </si>
  <si>
    <t>無機分析化学概論D</t>
  </si>
  <si>
    <t>クリスチャン分析化学　２（機器分析編）　原書７版</t>
  </si>
  <si>
    <t>SS006</t>
  </si>
  <si>
    <t>ハリス分析化学　下　</t>
  </si>
  <si>
    <t>SS007</t>
  </si>
  <si>
    <t>薬学部</t>
  </si>
  <si>
    <t>薬剤学1／薬剤学2／臨床薬剤学</t>
  </si>
  <si>
    <t>秋田　英万</t>
  </si>
  <si>
    <t>パートナー薬剤学　改訂第４版</t>
  </si>
  <si>
    <t>原島秀吉</t>
  </si>
  <si>
    <t>SS008</t>
  </si>
  <si>
    <t>物性物理学T</t>
  </si>
  <si>
    <t>若林　裕助</t>
  </si>
  <si>
    <t>構造物性物理とＸ線回折　</t>
  </si>
  <si>
    <t>若林裕助</t>
  </si>
  <si>
    <t>SS009</t>
  </si>
  <si>
    <t>固体物理学　原書４版</t>
  </si>
  <si>
    <t>石井力</t>
  </si>
  <si>
    <t>SS010</t>
  </si>
  <si>
    <t>基礎の固体物理学　</t>
  </si>
  <si>
    <t>斯波弘行</t>
  </si>
  <si>
    <t>L1001</t>
  </si>
  <si>
    <t>ー</t>
  </si>
  <si>
    <t>5・6セメ（通年）</t>
  </si>
  <si>
    <t>英文学各論</t>
  </si>
  <si>
    <t>大河内 昌</t>
  </si>
  <si>
    <t>Moon Palace</t>
  </si>
  <si>
    <t>Paul Auster</t>
  </si>
  <si>
    <t>Penguin Modern Classics</t>
  </si>
  <si>
    <t>文系</t>
    <rPh sb="0" eb="2">
      <t>ブンケイ</t>
    </rPh>
    <phoneticPr fontId="18"/>
  </si>
  <si>
    <t>L1002</t>
  </si>
  <si>
    <t>英文学基礎講読１</t>
  </si>
  <si>
    <t>Alice’s Adventures in Wonderland and Through the Looking-Glass</t>
  </si>
  <si>
    <t>Lewis Carroll</t>
  </si>
  <si>
    <t>Oxford World’s Classics</t>
  </si>
  <si>
    <t>L1003</t>
  </si>
  <si>
    <t>3・4セメ（通年）</t>
  </si>
  <si>
    <t>言語交流学各論（学習・言語心理学）</t>
  </si>
  <si>
    <t>木山 幸子</t>
  </si>
  <si>
    <t>学習・言語心理学　</t>
  </si>
  <si>
    <t>木山幸子</t>
  </si>
  <si>
    <t>L1004</t>
  </si>
  <si>
    <t>哲学思想概論</t>
  </si>
  <si>
    <t>城戸 淳</t>
  </si>
  <si>
    <t>省察　</t>
  </si>
  <si>
    <t>ルネ・デカルト</t>
  </si>
  <si>
    <t>筑摩書房</t>
  </si>
  <si>
    <t>L1005</t>
  </si>
  <si>
    <t>哲学研究演習/哲学思想演習</t>
  </si>
  <si>
    <t>判断力批判　下</t>
  </si>
  <si>
    <t>カント</t>
  </si>
  <si>
    <t>光文社</t>
  </si>
  <si>
    <t>L1006</t>
  </si>
  <si>
    <t>1・2セメ（通年）</t>
  </si>
  <si>
    <t>人文社会序論</t>
  </si>
  <si>
    <t>茂木 謙之介</t>
  </si>
  <si>
    <t>日本学の教科書　</t>
  </si>
  <si>
    <t>伴野文亮</t>
  </si>
  <si>
    <t>文学通信</t>
  </si>
  <si>
    <t>L1007</t>
  </si>
  <si>
    <t>実践宗教学各論・特論</t>
  </si>
  <si>
    <t>谷山 洋三</t>
  </si>
  <si>
    <t>医療者と宗教者のためのスピリチュアルケア　</t>
  </si>
  <si>
    <t>谷山洋三</t>
  </si>
  <si>
    <t>中外医学社</t>
  </si>
  <si>
    <t>L1008</t>
  </si>
  <si>
    <t>東洋・日本美術史概論</t>
  </si>
  <si>
    <t>杉本 欣久</t>
  </si>
  <si>
    <t>鑑定学への招待　</t>
  </si>
  <si>
    <t>杉本欣久</t>
  </si>
  <si>
    <t>中央公論美術出版</t>
  </si>
  <si>
    <t>L1009</t>
  </si>
  <si>
    <t>行動科学概論</t>
  </si>
  <si>
    <t>木村 邦博</t>
  </si>
  <si>
    <t>社会調査　〔改訂版〕</t>
  </si>
  <si>
    <t>原純輔</t>
  </si>
  <si>
    <t>放送大学教育振興会</t>
  </si>
  <si>
    <t>L1010</t>
  </si>
  <si>
    <t>社会学基礎演習</t>
  </si>
  <si>
    <t>田代 志門</t>
  </si>
  <si>
    <t>質的社会調査の方法　</t>
  </si>
  <si>
    <t>岸政彦</t>
  </si>
  <si>
    <t>L1011</t>
  </si>
  <si>
    <t>社会学演習／社会変動学研究演習</t>
  </si>
  <si>
    <t>傷ついた物語の語り手　</t>
  </si>
  <si>
    <t>アーサー・Ｗ．フランク</t>
  </si>
  <si>
    <t>ゆみる出版</t>
  </si>
  <si>
    <t>L1012</t>
  </si>
  <si>
    <t>英文学演習1</t>
  </si>
  <si>
    <t>福士 航</t>
  </si>
  <si>
    <t>As You like It 3rd ed.</t>
  </si>
  <si>
    <t>William Shakespeare</t>
  </si>
  <si>
    <t>Cambridge UP</t>
  </si>
  <si>
    <t>L1013</t>
  </si>
  <si>
    <t>6セメ</t>
  </si>
  <si>
    <t>Twelfth Night 3rd.</t>
  </si>
  <si>
    <t>Cambride UP</t>
  </si>
  <si>
    <t>L1014</t>
  </si>
  <si>
    <t>専門中国語</t>
  </si>
  <si>
    <t>張 佩茹</t>
  </si>
  <si>
    <t>小点心　あっさり味の日中文化論</t>
  </si>
  <si>
    <t>陳淑梅</t>
  </si>
  <si>
    <t>ＮＨＫ出版</t>
  </si>
  <si>
    <t>L1015</t>
  </si>
  <si>
    <t>中国語基礎演習</t>
  </si>
  <si>
    <t>中国語で伝えよう！コミュニケーション・チャイニーズ　</t>
  </si>
  <si>
    <t>楊凱栄</t>
  </si>
  <si>
    <t>L1016</t>
  </si>
  <si>
    <t>専門フランス語（前期）</t>
  </si>
  <si>
    <t>黒岩 卓</t>
  </si>
  <si>
    <t>石井洋二郎</t>
  </si>
  <si>
    <t>L1017</t>
  </si>
  <si>
    <t>第3クォーター</t>
  </si>
  <si>
    <t>フランス文学概論1</t>
  </si>
  <si>
    <t>フランス文学の楽しみかた　</t>
  </si>
  <si>
    <t>永井敦子（フランス文学）</t>
  </si>
  <si>
    <t>ミネルヴァ書房</t>
  </si>
  <si>
    <t>L1018</t>
  </si>
  <si>
    <t>ドイツ文学基礎講読</t>
  </si>
  <si>
    <t>ナロック ハイコ</t>
  </si>
  <si>
    <t>佐藤修子</t>
  </si>
  <si>
    <t>新・スツェーネン２ワークブック　</t>
  </si>
  <si>
    <t>L1019</t>
  </si>
  <si>
    <t>実験心理学概論</t>
  </si>
  <si>
    <t>坂井 信之</t>
  </si>
  <si>
    <t>東北大学文学部心理学研究室</t>
  </si>
  <si>
    <t>L1020</t>
  </si>
  <si>
    <t>ENGLISH LIT</t>
  </si>
  <si>
    <t>ティンク</t>
  </si>
  <si>
    <t>Cranford `05　</t>
  </si>
  <si>
    <t>Gaskell</t>
  </si>
  <si>
    <t>PENGUIN</t>
  </si>
  <si>
    <t>L1021</t>
  </si>
  <si>
    <t>The Penguin Book of Modern British Short　</t>
  </si>
  <si>
    <t>Bradbury</t>
  </si>
  <si>
    <t>L1022</t>
  </si>
  <si>
    <t>ENGLISH</t>
  </si>
  <si>
    <t>Selected Poems: Milton.</t>
  </si>
  <si>
    <t>Milton， John./Ed. John Leonard， Series</t>
  </si>
  <si>
    <t>L1023</t>
  </si>
  <si>
    <t>ACADEMIC</t>
  </si>
  <si>
    <t>The Broadview Pocket Guide to Writing 5th</t>
  </si>
  <si>
    <t>Babington，Doug/Frost，Corey/Lepan</t>
  </si>
  <si>
    <t>L1024</t>
  </si>
  <si>
    <t>川口 幸大</t>
  </si>
  <si>
    <t>ようこそ文化人類学へ　</t>
  </si>
  <si>
    <t>川口幸大</t>
  </si>
  <si>
    <t>昭和堂（京都）</t>
  </si>
  <si>
    <t>L1025</t>
  </si>
  <si>
    <t>人文統計学</t>
  </si>
  <si>
    <t>浜田 宏</t>
  </si>
  <si>
    <t>小寺平治</t>
  </si>
  <si>
    <t>L1026</t>
  </si>
  <si>
    <t>数理行動科学研究演習/行動科学演習</t>
  </si>
  <si>
    <t>入門統計的因果推論　</t>
  </si>
  <si>
    <t>ジューディア・パール</t>
  </si>
  <si>
    <t>L1027</t>
  </si>
  <si>
    <t>日本文学基礎購読</t>
  </si>
  <si>
    <t>佐倉 由泰</t>
  </si>
  <si>
    <t>徒然草　新版</t>
  </si>
  <si>
    <t>吉田兼好</t>
  </si>
  <si>
    <t>ＫＡＤＯＫＡＷＡ</t>
  </si>
  <si>
    <t>L1028</t>
  </si>
  <si>
    <t>実用変体がな　</t>
  </si>
  <si>
    <t>かな研究会</t>
  </si>
  <si>
    <t>新典社</t>
  </si>
  <si>
    <t>L1029</t>
  </si>
  <si>
    <t>中国文学基礎購読</t>
  </si>
  <si>
    <t>土屋 育子</t>
  </si>
  <si>
    <t>奥村佳代子</t>
  </si>
  <si>
    <t>L1030</t>
  </si>
  <si>
    <t>高等英文解釈法</t>
  </si>
  <si>
    <t>佐藤 元樹</t>
  </si>
  <si>
    <t>Q: Skills for Success-Reading and Writing : Level 4 : Student Book with iQ Online 3rd ed.</t>
  </si>
  <si>
    <t>aise， Debra/Norloff， Charl</t>
  </si>
  <si>
    <t>L1031</t>
  </si>
  <si>
    <t>日本語学概論</t>
  </si>
  <si>
    <t>大木 一夫</t>
  </si>
  <si>
    <t>ガイドブック日本語史　</t>
  </si>
  <si>
    <t>大木一夫</t>
  </si>
  <si>
    <t>ひつじ書房</t>
  </si>
  <si>
    <t>L1032</t>
  </si>
  <si>
    <t>日本文学演習/日本古典文学研究演習</t>
  </si>
  <si>
    <t>横溝 博</t>
  </si>
  <si>
    <t>源氏物語　１　</t>
  </si>
  <si>
    <t>柳井滋</t>
  </si>
  <si>
    <t>L1033</t>
  </si>
  <si>
    <t>日本語学各論</t>
  </si>
  <si>
    <t>甲田 直美</t>
  </si>
  <si>
    <t>物語の言語学　</t>
  </si>
  <si>
    <t>甲田直美</t>
  </si>
  <si>
    <t>L1034</t>
  </si>
  <si>
    <t>理論言語学各論/理論言語学特論1</t>
  </si>
  <si>
    <t>小泉 政利</t>
  </si>
  <si>
    <t>ベーシック生成文法　</t>
  </si>
  <si>
    <t>岸本秀樹</t>
  </si>
  <si>
    <t>L1035</t>
  </si>
  <si>
    <t>言語学基礎講読1</t>
  </si>
  <si>
    <t>英語言語学の第一歩　</t>
  </si>
  <si>
    <t>影山太郎</t>
  </si>
  <si>
    <t>くろしお出版</t>
  </si>
  <si>
    <t>L1036</t>
  </si>
  <si>
    <t>英語演習</t>
  </si>
  <si>
    <t>三枝 和彦</t>
  </si>
  <si>
    <t>Adventure of English. paper 04　</t>
  </si>
  <si>
    <t>Melvyn Bragg</t>
  </si>
  <si>
    <t>Sceptre</t>
  </si>
  <si>
    <t>L3001</t>
  </si>
  <si>
    <t>第1クォーター</t>
  </si>
  <si>
    <t>法学部</t>
  </si>
  <si>
    <t>商取引法</t>
  </si>
  <si>
    <t>石川 真衣</t>
  </si>
  <si>
    <t>基本講義現代海商法　第５版</t>
  </si>
  <si>
    <t>箱井崇史</t>
  </si>
  <si>
    <t>成文堂</t>
  </si>
  <si>
    <t>L3002</t>
  </si>
  <si>
    <t>商法総則・商行為法　第４版</t>
  </si>
  <si>
    <t>大塚英明</t>
  </si>
  <si>
    <t>L3003</t>
  </si>
  <si>
    <t>ヨーロッパ政治史1</t>
  </si>
  <si>
    <t>平田 武</t>
  </si>
  <si>
    <t>ヨーロッパの政治　</t>
  </si>
  <si>
    <t>篠原一</t>
  </si>
  <si>
    <t>L3004</t>
  </si>
  <si>
    <t>会社法</t>
  </si>
  <si>
    <t>脇田 将典</t>
  </si>
  <si>
    <t>L3005</t>
  </si>
  <si>
    <t>会社法1</t>
  </si>
  <si>
    <t>L3006</t>
  </si>
  <si>
    <t>契約法・債権総論</t>
  </si>
  <si>
    <t>櫛橋 明香</t>
  </si>
  <si>
    <t>L3007</t>
  </si>
  <si>
    <t>債権総論　第四版</t>
  </si>
  <si>
    <t>中田裕康</t>
  </si>
  <si>
    <t>L3008</t>
  </si>
  <si>
    <t>契約法　新版</t>
  </si>
  <si>
    <t>L3009</t>
  </si>
  <si>
    <t>嵩 さやか</t>
  </si>
  <si>
    <t>L3010</t>
  </si>
  <si>
    <t>L3011</t>
  </si>
  <si>
    <t>家族法</t>
  </si>
  <si>
    <t>吉永 一行</t>
  </si>
  <si>
    <t>L3012</t>
  </si>
  <si>
    <t>L3013</t>
  </si>
  <si>
    <t>民事法入門</t>
  </si>
  <si>
    <t>久保野 恵美子</t>
  </si>
  <si>
    <t>契約法入門ーを兼ねた民法案内　</t>
  </si>
  <si>
    <t>L3101</t>
  </si>
  <si>
    <t>　</t>
  </si>
  <si>
    <t>L4001</t>
  </si>
  <si>
    <t>経済学部</t>
  </si>
  <si>
    <t>経営学原理演習（学部）1A</t>
  </si>
  <si>
    <t>高浦 康有</t>
  </si>
  <si>
    <t>理論とケースで学ぶ企業倫理入門　</t>
  </si>
  <si>
    <t>高浦康有</t>
  </si>
  <si>
    <t>白桃書房</t>
  </si>
  <si>
    <t>L4002</t>
  </si>
  <si>
    <t>経営原理</t>
  </si>
  <si>
    <t>経営管理　新版</t>
  </si>
  <si>
    <t>塩次喜代明</t>
  </si>
  <si>
    <t>L4003</t>
  </si>
  <si>
    <t>経営学原理演習1a</t>
  </si>
  <si>
    <t>創造の方法学　</t>
  </si>
  <si>
    <t>高根正昭</t>
  </si>
  <si>
    <t>L4004</t>
  </si>
  <si>
    <t>社会学研究法・リアリティの捉え方　</t>
  </si>
  <si>
    <t>今田高俊</t>
  </si>
  <si>
    <t>L4005</t>
  </si>
  <si>
    <t>財務会計論演習</t>
  </si>
  <si>
    <t>吉永 裕登</t>
  </si>
  <si>
    <t>企業価値評価【入門編】　</t>
  </si>
  <si>
    <t>鈴木一功</t>
  </si>
  <si>
    <t>ダイヤモンド社</t>
  </si>
  <si>
    <t>L4006</t>
  </si>
  <si>
    <t>7・8セメ（通年）</t>
  </si>
  <si>
    <t>経営学のための統計学・データ分析　</t>
  </si>
  <si>
    <t>久保克行</t>
  </si>
  <si>
    <t>東洋経済新報社</t>
  </si>
  <si>
    <t>L4007</t>
  </si>
  <si>
    <t>経済学入門B</t>
  </si>
  <si>
    <t>若林 緑</t>
  </si>
  <si>
    <t>アセモグル／レイブソン／リスト　ミクロ経済学　</t>
  </si>
  <si>
    <t>ダロン・アセモグル</t>
  </si>
  <si>
    <t>L4008</t>
  </si>
  <si>
    <t>経済経営数学2</t>
  </si>
  <si>
    <t>湯田 道生</t>
  </si>
  <si>
    <t>基礎から学ぶ動学マクロ経済学に必要な数学　</t>
  </si>
  <si>
    <t>中田真佐男</t>
  </si>
  <si>
    <t>L4009</t>
  </si>
  <si>
    <t>演習1（医療経済）</t>
  </si>
  <si>
    <t>新医療経済学　</t>
  </si>
  <si>
    <t>井伊雅子</t>
  </si>
  <si>
    <t>L4010</t>
  </si>
  <si>
    <t>国際経済</t>
  </si>
  <si>
    <t>永易 淳</t>
  </si>
  <si>
    <t>はじめて学ぶ国際金融論　</t>
  </si>
  <si>
    <t>永易淳</t>
  </si>
  <si>
    <t>L4011</t>
  </si>
  <si>
    <t>経済学演習（学部ゼミ）</t>
  </si>
  <si>
    <t>佐々木 伯朗</t>
  </si>
  <si>
    <t>実証分析入門　</t>
  </si>
  <si>
    <t>森田果</t>
  </si>
  <si>
    <t>L4012</t>
  </si>
  <si>
    <t>トピックス会計学（財務会計/財務諸表分析）</t>
  </si>
  <si>
    <t>木村 史彦</t>
  </si>
  <si>
    <t>財務諸表分析　第９版</t>
  </si>
  <si>
    <t>桜井久勝</t>
  </si>
  <si>
    <t>L4013</t>
  </si>
  <si>
    <t>プレゼミ</t>
  </si>
  <si>
    <t>浅野 康司</t>
  </si>
  <si>
    <t>産業組織とビジネスの経済学　</t>
  </si>
  <si>
    <t>花薗誠</t>
  </si>
  <si>
    <t>A0041</t>
  </si>
  <si>
    <t>3・4年</t>
  </si>
  <si>
    <t>5・7セメ後半</t>
  </si>
  <si>
    <t>火|金</t>
  </si>
  <si>
    <t>2|1</t>
  </si>
  <si>
    <t>農学部</t>
  </si>
  <si>
    <t>生物制御化学</t>
  </si>
  <si>
    <t>榎本　賢</t>
  </si>
  <si>
    <t>生物有機化学　</t>
  </si>
  <si>
    <t>貫名学</t>
  </si>
  <si>
    <t>みどりショップ</t>
  </si>
  <si>
    <t>A0042</t>
  </si>
  <si>
    <t>5・7セメ前半</t>
  </si>
  <si>
    <t>1|1</t>
  </si>
  <si>
    <t>分析有機化学</t>
  </si>
  <si>
    <t>山下　まり</t>
  </si>
  <si>
    <t>基礎から学ぶ有機化合物のスペクトル解析　</t>
  </si>
  <si>
    <t>小川桂一郎</t>
  </si>
  <si>
    <t>A0043</t>
  </si>
  <si>
    <t>有機化合物のスペクトルによる同定法　第８版</t>
  </si>
  <si>
    <t>ロバート・Ｍ．シルヴァースタイン</t>
  </si>
  <si>
    <t>A0044</t>
  </si>
  <si>
    <t>5セメ前半</t>
  </si>
  <si>
    <t>1_2</t>
  </si>
  <si>
    <t>食用作物学</t>
  </si>
  <si>
    <t>本間　香貴</t>
  </si>
  <si>
    <t>作物学の基礎　１　</t>
  </si>
  <si>
    <t>後藤雄佐</t>
  </si>
  <si>
    <t>農山漁村文化協会</t>
  </si>
  <si>
    <t>A0045</t>
  </si>
  <si>
    <t>5セメ後半</t>
  </si>
  <si>
    <t>動物生殖科学</t>
  </si>
  <si>
    <t>種村　健太郎</t>
  </si>
  <si>
    <t>新動物生殖学　</t>
  </si>
  <si>
    <t>A0046</t>
  </si>
  <si>
    <t>果樹園芸学</t>
  </si>
  <si>
    <t>金山　喜則</t>
  </si>
  <si>
    <t>果樹園芸学　</t>
  </si>
  <si>
    <t>金浜耕基</t>
  </si>
  <si>
    <t>文永堂出版</t>
  </si>
  <si>
    <t>A0047</t>
  </si>
  <si>
    <t>3セメ後半</t>
  </si>
  <si>
    <t>植物遺伝学</t>
  </si>
  <si>
    <t>山本　雅也</t>
  </si>
  <si>
    <t>遺伝学の基礎　第２版</t>
  </si>
  <si>
    <t>北柴大泰</t>
  </si>
  <si>
    <t>A0048</t>
  </si>
  <si>
    <t>月|木</t>
  </si>
  <si>
    <t>1|3</t>
  </si>
  <si>
    <t>生物化学</t>
  </si>
  <si>
    <t>原田　昌彦</t>
  </si>
  <si>
    <t>西川一八</t>
  </si>
  <si>
    <t>A0049</t>
  </si>
  <si>
    <t>3・7セメ後半</t>
  </si>
  <si>
    <t>ミルク化学</t>
  </si>
  <si>
    <t>北澤　春樹</t>
  </si>
  <si>
    <t>畜産物利用学　</t>
  </si>
  <si>
    <t>齋藤忠夫</t>
  </si>
  <si>
    <t>A0050</t>
  </si>
  <si>
    <t>畜産食品微生物学　</t>
  </si>
  <si>
    <t>細野明義</t>
  </si>
  <si>
    <t>A0051</t>
  </si>
  <si>
    <t>魚類学</t>
  </si>
  <si>
    <t>片山　知史</t>
  </si>
  <si>
    <t>沿岸資源調査法　</t>
  </si>
  <si>
    <t>片山知史</t>
  </si>
  <si>
    <t>恒星社厚生閣</t>
  </si>
  <si>
    <t>川勝年洋</t>
  </si>
  <si>
    <t>和田武　</t>
  </si>
  <si>
    <t>熱力学　基礎と演習</t>
  </si>
  <si>
    <t>A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</si>
</sst>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20"/>
      <color theme="1"/>
      <name val="BIZ UDP明朝 Medium"/>
      <family val="1"/>
      <charset val="128"/>
    </font>
    <font>
      <sz val="11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0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16" fillId="0" borderId="0" xfId="0" applyFont="1">
      <alignment vertical="center"/>
    </xf>
    <xf numFmtId="0" fontId="0" fillId="0" borderId="15" xfId="0" applyBorder="1">
      <alignment vertical="center"/>
    </xf>
    <xf numFmtId="177" fontId="21" fillId="33" borderId="14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shrinkToFit="1"/>
    </xf>
    <xf numFmtId="176" fontId="21" fillId="33" borderId="14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Continuous" vertical="center"/>
    </xf>
    <xf numFmtId="0" fontId="21" fillId="34" borderId="0" xfId="0" applyFont="1" applyFill="1" applyAlignment="1">
      <alignment horizontal="centerContinuous" vertical="center"/>
    </xf>
    <xf numFmtId="0" fontId="21" fillId="34" borderId="0" xfId="0" applyFont="1" applyFill="1" applyAlignment="1"/>
    <xf numFmtId="0" fontId="21" fillId="34" borderId="0" xfId="0" applyFont="1" applyFill="1">
      <alignment vertical="center"/>
    </xf>
    <xf numFmtId="0" fontId="0" fillId="34" borderId="0" xfId="0" applyFill="1">
      <alignment vertical="center"/>
    </xf>
    <xf numFmtId="0" fontId="23" fillId="34" borderId="0" xfId="0" applyFont="1" applyFill="1">
      <alignment vertical="center"/>
    </xf>
    <xf numFmtId="0" fontId="16" fillId="34" borderId="0" xfId="0" applyFont="1" applyFill="1">
      <alignment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5" fillId="35" borderId="19" xfId="0" applyFont="1" applyFill="1" applyBorder="1" applyAlignment="1" applyProtection="1">
      <alignment horizontal="center" vertical="center"/>
      <protection locked="0"/>
    </xf>
    <xf numFmtId="0" fontId="26" fillId="36" borderId="21" xfId="0" applyFont="1" applyFill="1" applyBorder="1" applyAlignment="1">
      <alignment horizontal="center" vertical="center" shrinkToFit="1"/>
    </xf>
    <xf numFmtId="0" fontId="27" fillId="35" borderId="16" xfId="0" applyFont="1" applyFill="1" applyBorder="1" applyAlignment="1" applyProtection="1">
      <alignment vertical="center" shrinkToFit="1"/>
      <protection locked="0"/>
    </xf>
    <xf numFmtId="0" fontId="28" fillId="0" borderId="0" xfId="0" applyFont="1">
      <alignment vertical="center"/>
    </xf>
    <xf numFmtId="0" fontId="29" fillId="36" borderId="10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vertical="center" shrinkToFit="1"/>
    </xf>
    <xf numFmtId="0" fontId="0" fillId="0" borderId="22" xfId="0" applyBorder="1">
      <alignment vertical="center"/>
    </xf>
    <xf numFmtId="177" fontId="25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0" xfId="0" applyNumberFormat="1">
      <alignment vertical="center"/>
    </xf>
    <xf numFmtId="177" fontId="15" fillId="37" borderId="13" xfId="0" applyNumberFormat="1" applyFont="1" applyFill="1" applyBorder="1" applyAlignment="1">
      <alignment horizontal="center" vertical="center"/>
    </xf>
    <xf numFmtId="0" fontId="12" fillId="37" borderId="13" xfId="0" applyFont="1" applyFill="1" applyBorder="1">
      <alignment vertical="center"/>
    </xf>
    <xf numFmtId="177" fontId="15" fillId="37" borderId="13" xfId="0" applyNumberFormat="1" applyFont="1" applyFill="1" applyBorder="1">
      <alignment vertical="center"/>
    </xf>
    <xf numFmtId="176" fontId="12" fillId="37" borderId="13" xfId="0" applyNumberFormat="1" applyFont="1" applyFill="1" applyBorder="1">
      <alignment vertical="center"/>
    </xf>
    <xf numFmtId="177" fontId="0" fillId="38" borderId="13" xfId="0" applyNumberFormat="1" applyFont="1" applyFill="1" applyBorder="1" applyAlignment="1">
      <alignment horizontal="center" vertical="center"/>
    </xf>
    <xf numFmtId="0" fontId="0" fillId="38" borderId="13" xfId="0" applyFont="1" applyFill="1" applyBorder="1">
      <alignment vertical="center"/>
    </xf>
    <xf numFmtId="177" fontId="0" fillId="38" borderId="13" xfId="0" applyNumberFormat="1" applyFont="1" applyFill="1" applyBorder="1">
      <alignment vertical="center"/>
    </xf>
    <xf numFmtId="0" fontId="0" fillId="38" borderId="23" xfId="0" applyFont="1" applyFill="1" applyBorder="1">
      <alignment vertical="center"/>
    </xf>
    <xf numFmtId="176" fontId="0" fillId="38" borderId="13" xfId="0" applyNumberFormat="1" applyFont="1" applyFill="1" applyBorder="1">
      <alignment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177" fontId="0" fillId="0" borderId="13" xfId="0" applyNumberFormat="1" applyFont="1" applyBorder="1">
      <alignment vertical="center"/>
    </xf>
    <xf numFmtId="176" fontId="0" fillId="0" borderId="13" xfId="0" applyNumberFormat="1" applyFont="1" applyBorder="1">
      <alignment vertical="center"/>
    </xf>
    <xf numFmtId="0" fontId="0" fillId="0" borderId="23" xfId="0" applyFont="1" applyBorder="1">
      <alignment vertical="center"/>
    </xf>
    <xf numFmtId="0" fontId="19" fillId="0" borderId="13" xfId="0" applyFont="1" applyBorder="1">
      <alignment vertical="center"/>
    </xf>
    <xf numFmtId="176" fontId="0" fillId="38" borderId="23" xfId="0" applyNumberFormat="1" applyFont="1" applyFill="1" applyBorder="1">
      <alignment vertical="center"/>
    </xf>
    <xf numFmtId="176" fontId="0" fillId="0" borderId="23" xfId="0" applyNumberFormat="1" applyFont="1" applyBorder="1">
      <alignment vertical="center"/>
    </xf>
    <xf numFmtId="0" fontId="12" fillId="37" borderId="13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2" xfId="0" applyNumberFormat="1" applyBorder="1">
      <alignment vertical="center"/>
    </xf>
    <xf numFmtId="0" fontId="21" fillId="0" borderId="14" xfId="0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>
      <alignment vertical="center"/>
    </xf>
    <xf numFmtId="177" fontId="0" fillId="0" borderId="25" xfId="0" applyNumberFormat="1" applyFont="1" applyBorder="1">
      <alignment vertical="center"/>
    </xf>
    <xf numFmtId="176" fontId="0" fillId="0" borderId="25" xfId="0" applyNumberFormat="1" applyFont="1" applyBorder="1">
      <alignment vertical="center"/>
    </xf>
    <xf numFmtId="49" fontId="0" fillId="0" borderId="22" xfId="0" applyNumberFormat="1" applyBorder="1">
      <alignment vertical="center"/>
    </xf>
    <xf numFmtId="177" fontId="31" fillId="0" borderId="25" xfId="0" applyNumberFormat="1" applyFont="1" applyBorder="1" applyAlignment="1">
      <alignment horizontal="center" vertical="center"/>
    </xf>
    <xf numFmtId="0" fontId="31" fillId="0" borderId="25" xfId="0" applyFont="1" applyBorder="1">
      <alignment vertical="center"/>
    </xf>
  </cellXfs>
  <cellStyles count="42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6" xr:uid="{00000000-0005-0000-0000-00002F000000}"/>
    <cellStyle name="60% - アクセント 2 2" xfId="37" xr:uid="{00000000-0005-0000-0000-000030000000}"/>
    <cellStyle name="60% - アクセント 3 2" xfId="38" xr:uid="{00000000-0005-0000-0000-000031000000}"/>
    <cellStyle name="60% - アクセント 4 2" xfId="39" xr:uid="{00000000-0005-0000-0000-000032000000}"/>
    <cellStyle name="60% - アクセント 5 2" xfId="40" xr:uid="{00000000-0005-0000-0000-000033000000}"/>
    <cellStyle name="60% - アクセント 6 2" xfId="41" xr:uid="{00000000-0005-0000-0000-000034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" xfId="1" builtinId="15" customBuiltin="1"/>
    <cellStyle name="チェック セル" xfId="12" builtinId="23" customBuiltin="1"/>
    <cellStyle name="どちらでもない 2" xfId="35" xr:uid="{00000000-0005-0000-0000-000035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76" formatCode="0_ 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77" formatCode="0_);[Red]\(0\)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2"/>
        <charset val="128"/>
        <scheme val="minor"/>
      </font>
      <fill>
        <patternFill patternType="solid">
          <fgColor theme="8"/>
          <bgColor theme="8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</xdr:row>
      <xdr:rowOff>219075</xdr:rowOff>
    </xdr:from>
    <xdr:to>
      <xdr:col>2</xdr:col>
      <xdr:colOff>806264</xdr:colOff>
      <xdr:row>5</xdr:row>
      <xdr:rowOff>362510</xdr:rowOff>
    </xdr:to>
    <xdr:sp macro="" textlink="">
      <xdr:nvSpPr>
        <xdr:cNvPr id="2" name="矢印: ストライプ 1">
          <a:extLst>
            <a:ext uri="{FF2B5EF4-FFF2-40B4-BE49-F238E27FC236}">
              <a16:creationId xmlns:a16="http://schemas.microsoft.com/office/drawing/2014/main" id="{2549A240-DB65-478D-A123-5A4F5ACE3DDD}"/>
            </a:ext>
          </a:extLst>
        </xdr:cNvPr>
        <xdr:cNvSpPr/>
      </xdr:nvSpPr>
      <xdr:spPr>
        <a:xfrm>
          <a:off x="904875" y="1038225"/>
          <a:ext cx="1006289" cy="619685"/>
        </a:xfrm>
        <a:prstGeom prst="stripedRightArrow">
          <a:avLst>
            <a:gd name="adj1" fmla="val 68462"/>
            <a:gd name="adj2" fmla="val 73077"/>
          </a:avLst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endParaRPr kumimoji="1" lang="ja-JP" altLang="en-US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5</xdr:row>
      <xdr:rowOff>162487</xdr:rowOff>
    </xdr:from>
    <xdr:to>
      <xdr:col>0</xdr:col>
      <xdr:colOff>857251</xdr:colOff>
      <xdr:row>7</xdr:row>
      <xdr:rowOff>107578</xdr:rowOff>
    </xdr:to>
    <xdr:sp macro="" textlink="">
      <xdr:nvSpPr>
        <xdr:cNvPr id="3" name="矢印: ストライプ 2">
          <a:extLst>
            <a:ext uri="{FF2B5EF4-FFF2-40B4-BE49-F238E27FC236}">
              <a16:creationId xmlns:a16="http://schemas.microsoft.com/office/drawing/2014/main" id="{7D760C2F-37A2-4BEA-9A5F-65C7EE5ED48F}"/>
            </a:ext>
          </a:extLst>
        </xdr:cNvPr>
        <xdr:cNvSpPr/>
      </xdr:nvSpPr>
      <xdr:spPr>
        <a:xfrm rot="5400000">
          <a:off x="113180" y="1420907"/>
          <a:ext cx="707091" cy="781051"/>
        </a:xfrm>
        <a:prstGeom prst="stripedRightArrow">
          <a:avLst>
            <a:gd name="adj1" fmla="val 68462"/>
            <a:gd name="adj2" fmla="val 55577"/>
          </a:avLst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EDD584-6A58-4294-BEE6-7F441D05FAD8}" name="テーブル1" displayName="テーブル1" ref="A1:Q543" totalsRowShown="0" headerRowDxfId="19" dataDxfId="18" tableBorderDxfId="17">
  <autoFilter ref="A1:Q543" xr:uid="{78EDD584-6A58-4294-BEE6-7F441D05FAD8}"/>
  <tableColumns count="17">
    <tableColumn id="1" xr3:uid="{E3A282A1-74D7-4C51-AAA8-B913C83E479B}" name="曜日シリアル" dataDxfId="16">
      <calculatedColumnFormula>B2&amp;COUNTIF($B$2:B2,B2)</calculatedColumnFormula>
    </tableColumn>
    <tableColumn id="2" xr3:uid="{6D227300-D7D6-4AC8-BF1F-3587F3B13E9E}" name="曜日時限" dataDxfId="15">
      <calculatedColumnFormula>ソースデータ!$F2&amp;ソースデータ!$G2</calculatedColumnFormula>
    </tableColumn>
    <tableColumn id="3" xr3:uid="{21C67D59-3D36-413F-BABA-E4FD056A9C60}" name="教科書番号" dataDxfId="14"/>
    <tableColumn id="4" xr3:uid="{07800EBD-8180-44F8-8B94-478DCF4502E5}" name="学年" dataDxfId="13"/>
    <tableColumn id="5" xr3:uid="{DF6AA7CF-D48F-4C76-866C-1EB04CFF54AB}" name="学期 " dataDxfId="12"/>
    <tableColumn id="6" xr3:uid="{9F5EA99B-0551-4D38-AFFE-97F23C351051}" name="曜日" dataDxfId="11"/>
    <tableColumn id="7" xr3:uid="{87949D12-6727-438C-90D8-ADCF48D2D450}" name="時限" dataDxfId="10"/>
    <tableColumn id="8" xr3:uid="{5933C584-6237-46C3-BC2D-1F12D72BDEE7}" name="学部" dataDxfId="9"/>
    <tableColumn id="9" xr3:uid="{47086A80-23E2-4452-B715-3FC898C860B2}" name="学科" dataDxfId="8"/>
    <tableColumn id="10" xr3:uid="{A675F4F6-3F66-49DE-8E24-0B647937C808}" name="講義名" dataDxfId="7"/>
    <tableColumn id="11" xr3:uid="{45CCC6CC-6858-4490-92CF-7F8F69AC5779}" name="教員名" dataDxfId="6"/>
    <tableColumn id="12" xr3:uid="{0995865A-D988-4225-BCF3-8F44334AA341}" name="教科書/参考書" dataDxfId="5"/>
    <tableColumn id="13" xr3:uid="{B6110CEA-D85E-4AE3-9A18-9518D08C8EFF}" name="書名" dataDxfId="4"/>
    <tableColumn id="14" xr3:uid="{8AEB9518-E763-42D9-B0BB-98D0C7A352A5}" name="著者" dataDxfId="3"/>
    <tableColumn id="15" xr3:uid="{97E84F58-A9B4-4056-B0E1-3DA4605403A7}" name="出版社" dataDxfId="2"/>
    <tableColumn id="16" xr3:uid="{CAEEEB80-DB25-4004-82CB-74C558876389}" name="ISBN" dataDxfId="1"/>
    <tableColumn id="17" xr3:uid="{E14357A7-3E0B-49D9-BAF1-260C5C0D237D}" name="エリア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0120-5818-4CE4-ABEF-EEE2F8488A20}">
  <dimension ref="A1:S83"/>
  <sheetViews>
    <sheetView tabSelected="1" workbookViewId="0">
      <selection activeCell="H12" sqref="H12"/>
    </sheetView>
  </sheetViews>
  <sheetFormatPr defaultRowHeight="18.75" customHeight="1" x14ac:dyDescent="0.45"/>
  <cols>
    <col min="1" max="1" width="13.09765625" customWidth="1"/>
    <col min="2" max="2" width="1.3984375" customWidth="1"/>
    <col min="3" max="3" width="11" customWidth="1"/>
    <col min="4" max="4" width="8.19921875" customWidth="1"/>
    <col min="5" max="5" width="7.59765625" customWidth="1"/>
    <col min="6" max="7" width="5.19921875" bestFit="1" customWidth="1"/>
    <col min="8" max="8" width="10.8984375" customWidth="1"/>
    <col min="9" max="9" width="5.19921875" bestFit="1" customWidth="1"/>
    <col min="10" max="10" width="19.09765625" bestFit="1" customWidth="1"/>
    <col min="11" max="11" width="32.59765625" customWidth="1"/>
    <col min="12" max="12" width="10.69921875" customWidth="1"/>
    <col min="13" max="13" width="35.5" customWidth="1"/>
    <col min="14" max="14" width="13.8984375" customWidth="1"/>
    <col min="15" max="16" width="19.09765625" customWidth="1"/>
    <col min="17" max="17" width="7.19921875" bestFit="1" customWidth="1"/>
  </cols>
  <sheetData>
    <row r="1" spans="1:19" ht="25.2" x14ac:dyDescent="0.15">
      <c r="A1" s="11" t="s">
        <v>98</v>
      </c>
      <c r="B1" s="12"/>
      <c r="C1" s="12"/>
      <c r="D1" s="12"/>
      <c r="E1" s="13" t="s">
        <v>99</v>
      </c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</row>
    <row r="2" spans="1:19" ht="18.75" customHeight="1" x14ac:dyDescent="0.15">
      <c r="A2" s="16"/>
      <c r="B2" s="14"/>
      <c r="C2" s="14"/>
      <c r="D2" s="13" t="s">
        <v>101</v>
      </c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</row>
    <row r="3" spans="1:19" ht="21" customHeight="1" x14ac:dyDescent="0.45">
      <c r="A3" s="14"/>
      <c r="B3" s="14"/>
      <c r="C3" s="14"/>
      <c r="D3" s="14" t="s">
        <v>100</v>
      </c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</row>
    <row r="4" spans="1:19" ht="5.25" customHeight="1" thickBot="1" x14ac:dyDescent="0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ht="18" x14ac:dyDescent="0.45">
      <c r="A5" s="15"/>
      <c r="B5" s="15"/>
      <c r="C5" s="15"/>
      <c r="D5" s="18" t="s">
        <v>3</v>
      </c>
      <c r="E5" s="19" t="s">
        <v>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9" ht="30" customHeight="1" thickBot="1" x14ac:dyDescent="0.5">
      <c r="A6" s="15"/>
      <c r="B6" s="15"/>
      <c r="C6" s="15"/>
      <c r="D6" s="20" t="s">
        <v>36</v>
      </c>
      <c r="E6" s="27">
        <v>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S6" s="5" t="s">
        <v>96</v>
      </c>
    </row>
    <row r="7" spans="1:19" ht="30" customHeight="1" x14ac:dyDescent="0.45">
      <c r="A7" s="15"/>
      <c r="B7" s="15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S7" s="5" t="str">
        <f>D6&amp;E6</f>
        <v>月1</v>
      </c>
    </row>
    <row r="8" spans="1:19" s="5" customFormat="1" ht="13.5" customHeight="1" x14ac:dyDescent="0.45"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</row>
    <row r="9" spans="1:19" ht="18" x14ac:dyDescent="0.45">
      <c r="A9" s="21" t="s">
        <v>15</v>
      </c>
      <c r="C9" s="7" t="s">
        <v>0</v>
      </c>
      <c r="D9" s="8" t="s">
        <v>1</v>
      </c>
      <c r="E9" s="9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9" t="s">
        <v>7</v>
      </c>
      <c r="K9" s="9" t="s">
        <v>8</v>
      </c>
      <c r="L9" s="9" t="s">
        <v>9</v>
      </c>
      <c r="M9" s="8" t="s">
        <v>10</v>
      </c>
      <c r="N9" s="8" t="s">
        <v>11</v>
      </c>
      <c r="O9" s="8" t="s">
        <v>12</v>
      </c>
      <c r="P9" s="10" t="s">
        <v>13</v>
      </c>
    </row>
    <row r="10" spans="1:19" ht="18.600000000000001" x14ac:dyDescent="0.45">
      <c r="A10" s="22"/>
      <c r="B10" s="5">
        <v>1</v>
      </c>
      <c r="C10" s="53">
        <f>IFERROR(VLOOKUP($S$7&amp;"*"&amp;$B10,(テーブル1[]),C$8,FALSE),"")</f>
        <v>2101</v>
      </c>
      <c r="D10" s="53" t="str">
        <f>IFERROR(VLOOKUP($S$7&amp;"*"&amp;$B10,(テーブル1[]),D$8,FALSE),"")</f>
        <v>1年</v>
      </c>
      <c r="E10" s="53" t="str">
        <f>IFERROR(VLOOKUP($S$7&amp;"*"&amp;$B10,(テーブル1[]),E$8,FALSE),"")</f>
        <v>1セメ</v>
      </c>
      <c r="F10" s="53" t="str">
        <f>IFERROR(VLOOKUP($S$7&amp;"*"&amp;$B10,(テーブル1[]),F$8,FALSE),"")</f>
        <v>月</v>
      </c>
      <c r="G10" s="53">
        <f>IFERROR(VLOOKUP($S$7&amp;"*"&amp;$B10,(テーブル1[]),G$8,FALSE),"")</f>
        <v>1</v>
      </c>
      <c r="H10" s="53" t="str">
        <f>IFERROR(VLOOKUP($S$7&amp;"*"&amp;$B10,(テーブル1[]),H$8,FALSE),"")</f>
        <v>経理</v>
      </c>
      <c r="I10" s="53">
        <f>IFERROR(VLOOKUP($S$7&amp;"*"&amp;$B10,(テーブル1[]),I$8,FALSE),"")</f>
        <v>0</v>
      </c>
      <c r="J10" s="53" t="str">
        <f>IFERROR(VLOOKUP($S$7&amp;"*"&amp;$B10,(テーブル1[]),J$8,FALSE),"")</f>
        <v>解析学Ａ</v>
      </c>
      <c r="K10" s="53" t="str">
        <f>IFERROR(VLOOKUP($S$7&amp;"*"&amp;$B10,(テーブル1[]),K$8,FALSE),"")</f>
        <v>曽道智</v>
      </c>
      <c r="L10" s="53" t="str">
        <f>IFERROR(VLOOKUP($S$7&amp;"*"&amp;$B10,(テーブル1[]),L$8,FALSE),"")</f>
        <v>教科書</v>
      </c>
      <c r="M10" s="53" t="str">
        <f>IFERROR(VLOOKUP($S$7&amp;"*"&amp;$B10,(テーブル1[]),M$8,FALSE),"")</f>
        <v>基礎微分積分学　第３版</v>
      </c>
      <c r="N10" s="53">
        <f>IFERROR(VLOOKUP($S$7&amp;"*"&amp;$B10,(テーブル1[]),N$8,FALSE),"")</f>
        <v>0</v>
      </c>
      <c r="O10" s="53" t="str">
        <f>IFERROR(VLOOKUP($S$7&amp;"*"&amp;$B10,(テーブル1[]),O$8,FALSE),"")</f>
        <v>学術図書出版社</v>
      </c>
      <c r="P10" s="53">
        <f>IFERROR(VLOOKUP($S$7&amp;"*"&amp;$B10,(テーブル1[]),P$8,FALSE),"")</f>
        <v>9784873616957</v>
      </c>
    </row>
    <row r="11" spans="1:19" ht="18.600000000000001" x14ac:dyDescent="0.45">
      <c r="A11" s="22"/>
      <c r="B11" s="5">
        <v>2</v>
      </c>
      <c r="C11" s="53">
        <f>IFERROR(VLOOKUP($S$7&amp;"*"&amp;$B11,(テーブル1[]),C$8,FALSE),"")</f>
        <v>2101</v>
      </c>
      <c r="D11" s="53" t="str">
        <f>IFERROR(VLOOKUP($S$7&amp;"*"&amp;$B11,(テーブル1[]),D$8,FALSE),"")</f>
        <v>1年</v>
      </c>
      <c r="E11" s="53" t="str">
        <f>IFERROR(VLOOKUP($S$7&amp;"*"&amp;$B11,(テーブル1[]),E$8,FALSE),"")</f>
        <v>1セメ</v>
      </c>
      <c r="F11" s="53" t="str">
        <f>IFERROR(VLOOKUP($S$7&amp;"*"&amp;$B11,(テーブル1[]),F$8,FALSE),"")</f>
        <v>月</v>
      </c>
      <c r="G11" s="53">
        <f>IFERROR(VLOOKUP($S$7&amp;"*"&amp;$B11,(テーブル1[]),G$8,FALSE),"")</f>
        <v>1</v>
      </c>
      <c r="H11" s="53" t="str">
        <f>IFERROR(VLOOKUP($S$7&amp;"*"&amp;$B11,(テーブル1[]),H$8,FALSE),"")</f>
        <v>経理</v>
      </c>
      <c r="I11" s="53">
        <f>IFERROR(VLOOKUP($S$7&amp;"*"&amp;$B11,(テーブル1[]),I$8,FALSE),"")</f>
        <v>0</v>
      </c>
      <c r="J11" s="53" t="str">
        <f>IFERROR(VLOOKUP($S$7&amp;"*"&amp;$B11,(テーブル1[]),J$8,FALSE),"")</f>
        <v>解析学Ａ</v>
      </c>
      <c r="K11" s="53" t="str">
        <f>IFERROR(VLOOKUP($S$7&amp;"*"&amp;$B11,(テーブル1[]),K$8,FALSE),"")</f>
        <v>赤間陽二</v>
      </c>
      <c r="L11" s="53" t="str">
        <f>IFERROR(VLOOKUP($S$7&amp;"*"&amp;$B11,(テーブル1[]),L$8,FALSE),"")</f>
        <v>教科書</v>
      </c>
      <c r="M11" s="53" t="str">
        <f>IFERROR(VLOOKUP($S$7&amp;"*"&amp;$B11,(テーブル1[]),M$8,FALSE),"")</f>
        <v>基礎微分積分学　第３版</v>
      </c>
      <c r="N11" s="53">
        <f>IFERROR(VLOOKUP($S$7&amp;"*"&amp;$B11,(テーブル1[]),N$8,FALSE),"")</f>
        <v>0</v>
      </c>
      <c r="O11" s="53" t="str">
        <f>IFERROR(VLOOKUP($S$7&amp;"*"&amp;$B11,(テーブル1[]),O$8,FALSE),"")</f>
        <v>学術図書出版社</v>
      </c>
      <c r="P11" s="53">
        <f>IFERROR(VLOOKUP($S$7&amp;"*"&amp;$B11,(テーブル1[]),P$8,FALSE),"")</f>
        <v>9784873616957</v>
      </c>
    </row>
    <row r="12" spans="1:19" ht="18.600000000000001" x14ac:dyDescent="0.45">
      <c r="A12" s="22"/>
      <c r="B12" s="5">
        <v>3</v>
      </c>
      <c r="C12" s="53">
        <f>IFERROR(VLOOKUP($S$7&amp;"*"&amp;$B12,(テーブル1[]),C$8,FALSE),"")</f>
        <v>2102</v>
      </c>
      <c r="D12" s="53" t="str">
        <f>IFERROR(VLOOKUP($S$7&amp;"*"&amp;$B12,(テーブル1[]),D$8,FALSE),"")</f>
        <v>1年</v>
      </c>
      <c r="E12" s="53" t="str">
        <f>IFERROR(VLOOKUP($S$7&amp;"*"&amp;$B12,(テーブル1[]),E$8,FALSE),"")</f>
        <v>1セメ</v>
      </c>
      <c r="F12" s="53" t="str">
        <f>IFERROR(VLOOKUP($S$7&amp;"*"&amp;$B12,(テーブル1[]),F$8,FALSE),"")</f>
        <v>月</v>
      </c>
      <c r="G12" s="53">
        <f>IFERROR(VLOOKUP($S$7&amp;"*"&amp;$B12,(テーブル1[]),G$8,FALSE),"")</f>
        <v>1</v>
      </c>
      <c r="H12" s="53" t="str">
        <f>IFERROR(VLOOKUP($S$7&amp;"*"&amp;$B12,(テーブル1[]),H$8,FALSE),"")</f>
        <v>経保薬</v>
      </c>
      <c r="I12" s="53">
        <f>IFERROR(VLOOKUP($S$7&amp;"*"&amp;$B12,(テーブル1[]),I$8,FALSE),"")</f>
        <v>0</v>
      </c>
      <c r="J12" s="53" t="str">
        <f>IFERROR(VLOOKUP($S$7&amp;"*"&amp;$B12,(テーブル1[]),J$8,FALSE),"")</f>
        <v>線形代数学概論</v>
      </c>
      <c r="K12" s="53" t="str">
        <f>IFERROR(VLOOKUP($S$7&amp;"*"&amp;$B12,(テーブル1[]),K$8,FALSE),"")</f>
        <v>船野敬</v>
      </c>
      <c r="L12" s="53" t="str">
        <f>IFERROR(VLOOKUP($S$7&amp;"*"&amp;$B12,(テーブル1[]),L$8,FALSE),"")</f>
        <v>教科書</v>
      </c>
      <c r="M12" s="53" t="str">
        <f>IFERROR(VLOOKUP($S$7&amp;"*"&amp;$B12,(テーブル1[]),M$8,FALSE),"")</f>
        <v>大学で学ぶやさしい線形代数　</v>
      </c>
      <c r="N12" s="53">
        <f>IFERROR(VLOOKUP($S$7&amp;"*"&amp;$B12,(テーブル1[]),N$8,FALSE),"")</f>
        <v>0</v>
      </c>
      <c r="O12" s="53" t="str">
        <f>IFERROR(VLOOKUP($S$7&amp;"*"&amp;$B12,(テーブル1[]),O$8,FALSE),"")</f>
        <v>サイエンス社</v>
      </c>
      <c r="P12" s="53">
        <f>IFERROR(VLOOKUP($S$7&amp;"*"&amp;$B12,(テーブル1[]),P$8,FALSE),"")</f>
        <v>9784781911473</v>
      </c>
    </row>
    <row r="13" spans="1:19" ht="18.600000000000001" x14ac:dyDescent="0.45">
      <c r="A13" s="22"/>
      <c r="B13" s="5">
        <v>4</v>
      </c>
      <c r="C13" s="53">
        <f>IFERROR(VLOOKUP($S$7&amp;"*"&amp;$B13,(テーブル1[]),C$8,FALSE),"")</f>
        <v>2107</v>
      </c>
      <c r="D13" s="53" t="str">
        <f>IFERROR(VLOOKUP($S$7&amp;"*"&amp;$B13,(テーブル1[]),D$8,FALSE),"")</f>
        <v>1年</v>
      </c>
      <c r="E13" s="53" t="str">
        <f>IFERROR(VLOOKUP($S$7&amp;"*"&amp;$B13,(テーブル1[]),E$8,FALSE),"")</f>
        <v>1.2セメ</v>
      </c>
      <c r="F13" s="53" t="str">
        <f>IFERROR(VLOOKUP($S$7&amp;"*"&amp;$B13,(テーブル1[]),F$8,FALSE),"")</f>
        <v>月</v>
      </c>
      <c r="G13" s="53">
        <f>IFERROR(VLOOKUP($S$7&amp;"*"&amp;$B13,(テーブル1[]),G$8,FALSE),"")</f>
        <v>1</v>
      </c>
      <c r="H13" s="53" t="str">
        <f>IFERROR(VLOOKUP($S$7&amp;"*"&amp;$B13,(テーブル1[]),H$8,FALSE),"")</f>
        <v>経理</v>
      </c>
      <c r="I13" s="53">
        <f>IFERROR(VLOOKUP($S$7&amp;"*"&amp;$B13,(テーブル1[]),I$8,FALSE),"")</f>
        <v>0</v>
      </c>
      <c r="J13" s="53" t="str">
        <f>IFERROR(VLOOKUP($S$7&amp;"*"&amp;$B13,(テーブル1[]),J$8,FALSE),"")</f>
        <v>解析学Ａ</v>
      </c>
      <c r="K13" s="53" t="str">
        <f>IFERROR(VLOOKUP($S$7&amp;"*"&amp;$B13,(テーブル1[]),K$8,FALSE),"")</f>
        <v>正宗淳</v>
      </c>
      <c r="L13" s="53" t="str">
        <f>IFERROR(VLOOKUP($S$7&amp;"*"&amp;$B13,(テーブル1[]),L$8,FALSE),"")</f>
        <v>教科書</v>
      </c>
      <c r="M13" s="53" t="str">
        <f>IFERROR(VLOOKUP($S$7&amp;"*"&amp;$B13,(テーブル1[]),M$8,FALSE),"")</f>
        <v>入門微分積分　</v>
      </c>
      <c r="N13" s="53">
        <f>IFERROR(VLOOKUP($S$7&amp;"*"&amp;$B13,(テーブル1[]),N$8,FALSE),"")</f>
        <v>0</v>
      </c>
      <c r="O13" s="53" t="str">
        <f>IFERROR(VLOOKUP($S$7&amp;"*"&amp;$B13,(テーブル1[]),O$8,FALSE),"")</f>
        <v>培風館</v>
      </c>
      <c r="P13" s="53">
        <f>IFERROR(VLOOKUP($S$7&amp;"*"&amp;$B13,(テーブル1[]),P$8,FALSE),"")</f>
        <v>9784563002213</v>
      </c>
    </row>
    <row r="14" spans="1:19" ht="18.600000000000001" x14ac:dyDescent="0.45">
      <c r="A14" s="22"/>
      <c r="B14" s="5">
        <v>5</v>
      </c>
      <c r="C14" s="53">
        <f>IFERROR(VLOOKUP($S$7&amp;"*"&amp;$B14,(テーブル1[]),C$8,FALSE),"")</f>
        <v>2109</v>
      </c>
      <c r="D14" s="53" t="str">
        <f>IFERROR(VLOOKUP($S$7&amp;"*"&amp;$B14,(テーブル1[]),D$8,FALSE),"")</f>
        <v>1年</v>
      </c>
      <c r="E14" s="53" t="str">
        <f>IFERROR(VLOOKUP($S$7&amp;"*"&amp;$B14,(テーブル1[]),E$8,FALSE),"")</f>
        <v>1セメ</v>
      </c>
      <c r="F14" s="53" t="str">
        <f>IFERROR(VLOOKUP($S$7&amp;"*"&amp;$B14,(テーブル1[]),F$8,FALSE),"")</f>
        <v>月</v>
      </c>
      <c r="G14" s="53">
        <f>IFERROR(VLOOKUP($S$7&amp;"*"&amp;$B14,(テーブル1[]),G$8,FALSE),"")</f>
        <v>1</v>
      </c>
      <c r="H14" s="53" t="str">
        <f>IFERROR(VLOOKUP($S$7&amp;"*"&amp;$B14,(テーブル1[]),H$8,FALSE),"")</f>
        <v>経理</v>
      </c>
      <c r="I14" s="53">
        <f>IFERROR(VLOOKUP($S$7&amp;"*"&amp;$B14,(テーブル1[]),I$8,FALSE),"")</f>
        <v>0</v>
      </c>
      <c r="J14" s="53" t="str">
        <f>IFERROR(VLOOKUP($S$7&amp;"*"&amp;$B14,(テーブル1[]),J$8,FALSE),"")</f>
        <v>解析学Ａ</v>
      </c>
      <c r="K14" s="53" t="str">
        <f>IFERROR(VLOOKUP($S$7&amp;"*"&amp;$B14,(テーブル1[]),K$8,FALSE),"")</f>
        <v>岩渕司</v>
      </c>
      <c r="L14" s="53" t="str">
        <f>IFERROR(VLOOKUP($S$7&amp;"*"&amp;$B14,(テーブル1[]),L$8,FALSE),"")</f>
        <v>教科書</v>
      </c>
      <c r="M14" s="53" t="str">
        <f>IFERROR(VLOOKUP($S$7&amp;"*"&amp;$B14,(テーブル1[]),M$8,FALSE),"")</f>
        <v>アトラクティブ微分積分学</v>
      </c>
      <c r="N14" s="53">
        <f>IFERROR(VLOOKUP($S$7&amp;"*"&amp;$B14,(テーブル1[]),N$8,FALSE),"")</f>
        <v>0</v>
      </c>
      <c r="O14" s="53" t="str">
        <f>IFERROR(VLOOKUP($S$7&amp;"*"&amp;$B14,(テーブル1[]),O$8,FALSE),"")</f>
        <v>サイエンス社</v>
      </c>
      <c r="P14" s="53">
        <f>IFERROR(VLOOKUP($S$7&amp;"*"&amp;$B14,(テーブル1[]),P$8,FALSE),"")</f>
        <v>9784781915999</v>
      </c>
    </row>
    <row r="15" spans="1:19" ht="18.600000000000001" x14ac:dyDescent="0.45">
      <c r="A15" s="22"/>
      <c r="B15" s="5">
        <v>6</v>
      </c>
      <c r="C15" s="53">
        <f>IFERROR(VLOOKUP($S$7&amp;"*"&amp;$B15,(テーブル1[]),C$8,FALSE),"")</f>
        <v>4101</v>
      </c>
      <c r="D15" s="53" t="str">
        <f>IFERROR(VLOOKUP($S$7&amp;"*"&amp;$B15,(テーブル1[]),D$8,FALSE),"")</f>
        <v>1年</v>
      </c>
      <c r="E15" s="53" t="str">
        <f>IFERROR(VLOOKUP($S$7&amp;"*"&amp;$B15,(テーブル1[]),E$8,FALSE),"")</f>
        <v>1セメ</v>
      </c>
      <c r="F15" s="53" t="str">
        <f>IFERROR(VLOOKUP($S$7&amp;"*"&amp;$B15,(テーブル1[]),F$8,FALSE),"")</f>
        <v>月</v>
      </c>
      <c r="G15" s="53">
        <f>IFERROR(VLOOKUP($S$7&amp;"*"&amp;$B15,(テーブル1[]),G$8,FALSE),"")</f>
        <v>1</v>
      </c>
      <c r="H15" s="53" t="str">
        <f>IFERROR(VLOOKUP($S$7&amp;"*"&amp;$B15,(テーブル1[]),H$8,FALSE),"")</f>
        <v>工</v>
      </c>
      <c r="I15" s="53">
        <f>IFERROR(VLOOKUP($S$7&amp;"*"&amp;$B15,(テーブル1[]),I$8,FALSE),"")</f>
        <v>0</v>
      </c>
      <c r="J15" s="53" t="str">
        <f>IFERROR(VLOOKUP($S$7&amp;"*"&amp;$B15,(テーブル1[]),J$8,FALSE),"")</f>
        <v>英語1-Ａ</v>
      </c>
      <c r="K15" s="53" t="str">
        <f>IFERROR(VLOOKUP($S$7&amp;"*"&amp;$B15,(テーブル1[]),K$8,FALSE),"")</f>
        <v>岸浩介</v>
      </c>
      <c r="L15" s="53" t="str">
        <f>IFERROR(VLOOKUP($S$7&amp;"*"&amp;$B15,(テーブル1[]),L$8,FALSE),"")</f>
        <v>参考書</v>
      </c>
      <c r="M15" s="53" t="str">
        <f>IFERROR(VLOOKUP($S$7&amp;"*"&amp;$B15,(テーブル1[]),M$8,FALSE),"")</f>
        <v>りけ単　</v>
      </c>
      <c r="N15" s="53">
        <f>IFERROR(VLOOKUP($S$7&amp;"*"&amp;$B15,(テーブル1[]),N$8,FALSE),"")</f>
        <v>0</v>
      </c>
      <c r="O15" s="53" t="str">
        <f>IFERROR(VLOOKUP($S$7&amp;"*"&amp;$B15,(テーブル1[]),O$8,FALSE),"")</f>
        <v>アルク（千代田区）</v>
      </c>
      <c r="P15" s="53">
        <f>IFERROR(VLOOKUP($S$7&amp;"*"&amp;$B15,(テーブル1[]),P$8,FALSE),"")</f>
        <v>9784757415355</v>
      </c>
    </row>
    <row r="16" spans="1:19" ht="18.600000000000001" x14ac:dyDescent="0.45">
      <c r="A16" s="22"/>
      <c r="B16" s="5">
        <v>7</v>
      </c>
      <c r="C16" s="53">
        <f>IFERROR(VLOOKUP($S$7&amp;"*"&amp;$B16,(テーブル1[]),C$8,FALSE),"")</f>
        <v>4802</v>
      </c>
      <c r="D16" s="53" t="str">
        <f>IFERROR(VLOOKUP($S$7&amp;"*"&amp;$B16,(テーブル1[]),D$8,FALSE),"")</f>
        <v>1年</v>
      </c>
      <c r="E16" s="53" t="str">
        <f>IFERROR(VLOOKUP($S$7&amp;"*"&amp;$B16,(テーブル1[]),E$8,FALSE),"")</f>
        <v>1.2セメ</v>
      </c>
      <c r="F16" s="53" t="str">
        <f>IFERROR(VLOOKUP($S$7&amp;"*"&amp;$B16,(テーブル1[]),F$8,FALSE),"")</f>
        <v>月</v>
      </c>
      <c r="G16" s="53">
        <f>IFERROR(VLOOKUP($S$7&amp;"*"&amp;$B16,(テーブル1[]),G$8,FALSE),"")</f>
        <v>1</v>
      </c>
      <c r="H16" s="53" t="str">
        <f>IFERROR(VLOOKUP($S$7&amp;"*"&amp;$B16,(テーブル1[]),H$8,FALSE),"")</f>
        <v>全</v>
      </c>
      <c r="I16" s="53">
        <f>IFERROR(VLOOKUP($S$7&amp;"*"&amp;$B16,(テーブル1[]),I$8,FALSE),"")</f>
        <v>0</v>
      </c>
      <c r="J16" s="53" t="str">
        <f>IFERROR(VLOOKUP($S$7&amp;"*"&amp;$B16,(テーブル1[]),J$8,FALSE),"")</f>
        <v>英語1-ＡＢ</v>
      </c>
      <c r="K16" s="53" t="str">
        <f>IFERROR(VLOOKUP($S$7&amp;"*"&amp;$B16,(テーブル1[]),K$8,FALSE),"")</f>
        <v>竹林　修一/中村　佐知子/田所　佳澄/岸　浩介/マクファーレン　エミリ/三浦　隆行/菊地　恵美子/カヴァナ　バリー</v>
      </c>
      <c r="L16" s="53" t="str">
        <f>IFERROR(VLOOKUP($S$7&amp;"*"&amp;$B16,(テーブル1[]),L$8,FALSE),"")</f>
        <v>教科書</v>
      </c>
      <c r="M16" s="53" t="str">
        <f>IFERROR(VLOOKUP($S$7&amp;"*"&amp;$B16,(テーブル1[]),M$8,FALSE),"")</f>
        <v>Official Guide to the TOEFL ITR Test</v>
      </c>
      <c r="N16" s="53">
        <f>IFERROR(VLOOKUP($S$7&amp;"*"&amp;$B16,(テーブル1[]),N$8,FALSE),"")</f>
        <v>0</v>
      </c>
      <c r="O16" s="53">
        <f>IFERROR(VLOOKUP($S$7&amp;"*"&amp;$B16,(テーブル1[]),O$8,FALSE),"")</f>
        <v>0</v>
      </c>
      <c r="P16" s="53">
        <f>IFERROR(VLOOKUP($S$7&amp;"*"&amp;$B16,(テーブル1[]),P$8,FALSE),"")</f>
        <v>0</v>
      </c>
    </row>
    <row r="17" spans="1:16" ht="18.600000000000001" x14ac:dyDescent="0.45">
      <c r="A17" s="22"/>
      <c r="B17" s="5">
        <v>8</v>
      </c>
      <c r="C17" s="53">
        <f>IFERROR(VLOOKUP($S$7&amp;"*"&amp;$B17,(テーブル1[]),C$8,FALSE),"")</f>
        <v>4803</v>
      </c>
      <c r="D17" s="53" t="str">
        <f>IFERROR(VLOOKUP($S$7&amp;"*"&amp;$B17,(テーブル1[]),D$8,FALSE),"")</f>
        <v>1年</v>
      </c>
      <c r="E17" s="53" t="str">
        <f>IFERROR(VLOOKUP($S$7&amp;"*"&amp;$B17,(テーブル1[]),E$8,FALSE),"")</f>
        <v>1.2セメ</v>
      </c>
      <c r="F17" s="53" t="str">
        <f>IFERROR(VLOOKUP($S$7&amp;"*"&amp;$B17,(テーブル1[]),F$8,FALSE),"")</f>
        <v>月</v>
      </c>
      <c r="G17" s="53">
        <f>IFERROR(VLOOKUP($S$7&amp;"*"&amp;$B17,(テーブル1[]),G$8,FALSE),"")</f>
        <v>1</v>
      </c>
      <c r="H17" s="53" t="str">
        <f>IFERROR(VLOOKUP($S$7&amp;"*"&amp;$B17,(テーブル1[]),H$8,FALSE),"")</f>
        <v>全</v>
      </c>
      <c r="I17" s="53">
        <f>IFERROR(VLOOKUP($S$7&amp;"*"&amp;$B17,(テーブル1[]),I$8,FALSE),"")</f>
        <v>0</v>
      </c>
      <c r="J17" s="53" t="str">
        <f>IFERROR(VLOOKUP($S$7&amp;"*"&amp;$B17,(テーブル1[]),J$8,FALSE),"")</f>
        <v>英語1-ＡＢ</v>
      </c>
      <c r="K17" s="53" t="str">
        <f>IFERROR(VLOOKUP($S$7&amp;"*"&amp;$B17,(テーブル1[]),K$8,FALSE),"")</f>
        <v>岸浩介</v>
      </c>
      <c r="L17" s="53" t="str">
        <f>IFERROR(VLOOKUP($S$7&amp;"*"&amp;$B17,(テーブル1[]),L$8,FALSE),"")</f>
        <v>教科書</v>
      </c>
      <c r="M17" s="53" t="str">
        <f>IFERROR(VLOOKUP($S$7&amp;"*"&amp;$B17,(テーブル1[]),M$8,FALSE),"")</f>
        <v>Patheways to Academic English 4th Edition，V2</v>
      </c>
      <c r="N17" s="53">
        <f>IFERROR(VLOOKUP($S$7&amp;"*"&amp;$B17,(テーブル1[]),N$8,FALSE),"")</f>
        <v>0</v>
      </c>
      <c r="O17" s="53" t="str">
        <f>IFERROR(VLOOKUP($S$7&amp;"*"&amp;$B17,(テーブル1[]),O$8,FALSE),"")</f>
        <v>東北大学出版会</v>
      </c>
      <c r="P17" s="53">
        <f>IFERROR(VLOOKUP($S$7&amp;"*"&amp;$B17,(テーブル1[]),P$8,FALSE),"")</f>
        <v>9784861634000</v>
      </c>
    </row>
    <row r="18" spans="1:16" ht="18.600000000000001" x14ac:dyDescent="0.45">
      <c r="A18" s="22"/>
      <c r="B18" s="5">
        <v>9</v>
      </c>
      <c r="C18" s="53">
        <f>IFERROR(VLOOKUP($S$7&amp;"*"&amp;$B18,(テーブル1[]),C$8,FALSE),"")</f>
        <v>4803</v>
      </c>
      <c r="D18" s="53" t="str">
        <f>IFERROR(VLOOKUP($S$7&amp;"*"&amp;$B18,(テーブル1[]),D$8,FALSE),"")</f>
        <v>1年</v>
      </c>
      <c r="E18" s="53" t="str">
        <f>IFERROR(VLOOKUP($S$7&amp;"*"&amp;$B18,(テーブル1[]),E$8,FALSE),"")</f>
        <v>1.2セメ</v>
      </c>
      <c r="F18" s="53" t="str">
        <f>IFERROR(VLOOKUP($S$7&amp;"*"&amp;$B18,(テーブル1[]),F$8,FALSE),"")</f>
        <v>月</v>
      </c>
      <c r="G18" s="53">
        <f>IFERROR(VLOOKUP($S$7&amp;"*"&amp;$B18,(テーブル1[]),G$8,FALSE),"")</f>
        <v>1</v>
      </c>
      <c r="H18" s="53" t="str">
        <f>IFERROR(VLOOKUP($S$7&amp;"*"&amp;$B18,(テーブル1[]),H$8,FALSE),"")</f>
        <v>全</v>
      </c>
      <c r="I18" s="53">
        <f>IFERROR(VLOOKUP($S$7&amp;"*"&amp;$B18,(テーブル1[]),I$8,FALSE),"")</f>
        <v>0</v>
      </c>
      <c r="J18" s="53" t="str">
        <f>IFERROR(VLOOKUP($S$7&amp;"*"&amp;$B18,(テーブル1[]),J$8,FALSE),"")</f>
        <v>英語1-ＡＢ</v>
      </c>
      <c r="K18" s="53" t="str">
        <f>IFERROR(VLOOKUP($S$7&amp;"*"&amp;$B18,(テーブル1[]),K$8,FALSE),"")</f>
        <v>竹林　修一/中村　佐知子/田所　佳澄/岸　浩介/マクファーレン　エミリ/三浦　隆行/菊地　恵美子/カヴァナ　バリー</v>
      </c>
      <c r="L18" s="53" t="str">
        <f>IFERROR(VLOOKUP($S$7&amp;"*"&amp;$B18,(テーブル1[]),L$8,FALSE),"")</f>
        <v>教科書</v>
      </c>
      <c r="M18" s="53" t="str">
        <f>IFERROR(VLOOKUP($S$7&amp;"*"&amp;$B18,(テーブル1[]),M$8,FALSE),"")</f>
        <v>Patheways to Academic English 4th Edition，V2</v>
      </c>
      <c r="N18" s="53">
        <f>IFERROR(VLOOKUP($S$7&amp;"*"&amp;$B18,(テーブル1[]),N$8,FALSE),"")</f>
        <v>0</v>
      </c>
      <c r="O18" s="53" t="str">
        <f>IFERROR(VLOOKUP($S$7&amp;"*"&amp;$B18,(テーブル1[]),O$8,FALSE),"")</f>
        <v>東北大学出版会</v>
      </c>
      <c r="P18" s="53">
        <f>IFERROR(VLOOKUP($S$7&amp;"*"&amp;$B18,(テーブル1[]),P$8,FALSE),"")</f>
        <v>9784861634000</v>
      </c>
    </row>
    <row r="19" spans="1:16" ht="18.600000000000001" x14ac:dyDescent="0.45">
      <c r="A19" s="22"/>
      <c r="B19" s="5">
        <v>10</v>
      </c>
      <c r="C19" s="53" t="str">
        <f>IFERROR(VLOOKUP($S$7&amp;"*"&amp;$B19,(テーブル1[]),C$8,FALSE),"")</f>
        <v>3F112</v>
      </c>
      <c r="D19" s="53" t="str">
        <f>IFERROR(VLOOKUP($S$7&amp;"*"&amp;$B19,(テーブル1[]),D$8,FALSE),"")</f>
        <v>L２</v>
      </c>
      <c r="E19" s="53" t="str">
        <f>IFERROR(VLOOKUP($S$7&amp;"*"&amp;$B19,(テーブル1[]),E$8,FALSE),"")</f>
        <v>前期</v>
      </c>
      <c r="F19" s="53" t="str">
        <f>IFERROR(VLOOKUP($S$7&amp;"*"&amp;$B19,(テーブル1[]),F$8,FALSE),"")</f>
        <v>月</v>
      </c>
      <c r="G19" s="53">
        <f>IFERROR(VLOOKUP($S$7&amp;"*"&amp;$B19,(テーブル1[]),G$8,FALSE),"")</f>
        <v>1</v>
      </c>
      <c r="H19" s="53" t="str">
        <f>IFERROR(VLOOKUP($S$7&amp;"*"&amp;$B19,(テーブル1[]),H$8,FALSE),"")</f>
        <v>法学研究科</v>
      </c>
      <c r="I19" s="53" t="str">
        <f>IFERROR(VLOOKUP($S$7&amp;"*"&amp;$B19,(テーブル1[]),I$8,FALSE),"")</f>
        <v>法科大学院</v>
      </c>
      <c r="J19" s="53" t="str">
        <f>IFERROR(VLOOKUP($S$7&amp;"*"&amp;$B19,(テーブル1[]),J$8,FALSE),"")</f>
        <v>行政法</v>
      </c>
      <c r="K19" s="53" t="str">
        <f>IFERROR(VLOOKUP($S$7&amp;"*"&amp;$B19,(テーブル1[]),K$8,FALSE),"")</f>
        <v>大江　裕幸</v>
      </c>
      <c r="L19" s="53" t="str">
        <f>IFERROR(VLOOKUP($S$7&amp;"*"&amp;$B19,(テーブル1[]),L$8,FALSE),"")</f>
        <v>教科書</v>
      </c>
      <c r="M19" s="53" t="str">
        <f>IFERROR(VLOOKUP($S$7&amp;"*"&amp;$B19,(テーブル1[]),M$8,FALSE),"")</f>
        <v>基本行政法　第４版</v>
      </c>
      <c r="N19" s="53" t="str">
        <f>IFERROR(VLOOKUP($S$7&amp;"*"&amp;$B19,(テーブル1[]),N$8,FALSE),"")</f>
        <v>中原茂樹</v>
      </c>
      <c r="O19" s="53" t="str">
        <f>IFERROR(VLOOKUP($S$7&amp;"*"&amp;$B19,(テーブル1[]),O$8,FALSE),"")</f>
        <v>日本評論社</v>
      </c>
      <c r="P19" s="53">
        <f>IFERROR(VLOOKUP($S$7&amp;"*"&amp;$B19,(テーブル1[]),P$8,FALSE),"")</f>
        <v>9784535527560</v>
      </c>
    </row>
    <row r="20" spans="1:16" ht="18.600000000000001" x14ac:dyDescent="0.45">
      <c r="A20" s="22"/>
      <c r="B20" s="5">
        <v>11</v>
      </c>
      <c r="C20" s="53" t="str">
        <f>IFERROR(VLOOKUP($S$7&amp;"*"&amp;$B20,(テーブル1[]),C$8,FALSE),"")</f>
        <v>3F113</v>
      </c>
      <c r="D20" s="53" t="str">
        <f>IFERROR(VLOOKUP($S$7&amp;"*"&amp;$B20,(テーブル1[]),D$8,FALSE),"")</f>
        <v>L２</v>
      </c>
      <c r="E20" s="53" t="str">
        <f>IFERROR(VLOOKUP($S$7&amp;"*"&amp;$B20,(テーブル1[]),E$8,FALSE),"")</f>
        <v>前期</v>
      </c>
      <c r="F20" s="53" t="str">
        <f>IFERROR(VLOOKUP($S$7&amp;"*"&amp;$B20,(テーブル1[]),F$8,FALSE),"")</f>
        <v>月</v>
      </c>
      <c r="G20" s="53">
        <f>IFERROR(VLOOKUP($S$7&amp;"*"&amp;$B20,(テーブル1[]),G$8,FALSE),"")</f>
        <v>1</v>
      </c>
      <c r="H20" s="53" t="str">
        <f>IFERROR(VLOOKUP($S$7&amp;"*"&amp;$B20,(テーブル1[]),H$8,FALSE),"")</f>
        <v>法学研究科</v>
      </c>
      <c r="I20" s="53" t="str">
        <f>IFERROR(VLOOKUP($S$7&amp;"*"&amp;$B20,(テーブル1[]),I$8,FALSE),"")</f>
        <v>法科大学院</v>
      </c>
      <c r="J20" s="53" t="str">
        <f>IFERROR(VLOOKUP($S$7&amp;"*"&amp;$B20,(テーブル1[]),J$8,FALSE),"")</f>
        <v>行政法</v>
      </c>
      <c r="K20" s="53" t="str">
        <f>IFERROR(VLOOKUP($S$7&amp;"*"&amp;$B20,(テーブル1[]),K$8,FALSE),"")</f>
        <v>大江　裕幸</v>
      </c>
      <c r="L20" s="53" t="str">
        <f>IFERROR(VLOOKUP($S$7&amp;"*"&amp;$B20,(テーブル1[]),L$8,FALSE),"")</f>
        <v>判例</v>
      </c>
      <c r="M20" s="53" t="str">
        <f>IFERROR(VLOOKUP($S$7&amp;"*"&amp;$B20,(テーブル1[]),M$8,FALSE),"")</f>
        <v>ケースブック行政法　第７版</v>
      </c>
      <c r="N20" s="53" t="str">
        <f>IFERROR(VLOOKUP($S$7&amp;"*"&amp;$B20,(テーブル1[]),N$8,FALSE),"")</f>
        <v>野呂充</v>
      </c>
      <c r="O20" s="53" t="str">
        <f>IFERROR(VLOOKUP($S$7&amp;"*"&amp;$B20,(テーブル1[]),O$8,FALSE),"")</f>
        <v>弘文堂</v>
      </c>
      <c r="P20" s="53">
        <f>IFERROR(VLOOKUP($S$7&amp;"*"&amp;$B20,(テーブル1[]),P$8,FALSE),"")</f>
        <v>9784335305207</v>
      </c>
    </row>
    <row r="21" spans="1:16" ht="18.600000000000001" x14ac:dyDescent="0.45">
      <c r="A21" s="22"/>
      <c r="B21" s="5">
        <v>12</v>
      </c>
      <c r="C21" s="53" t="str">
        <f>IFERROR(VLOOKUP($S$7&amp;"*"&amp;$B21,(テーブル1[]),C$8,FALSE),"")</f>
        <v/>
      </c>
      <c r="D21" s="53" t="str">
        <f>IFERROR(VLOOKUP($S$7&amp;"*"&amp;$B21,(テーブル1[]),D$8,FALSE),"")</f>
        <v/>
      </c>
      <c r="E21" s="53" t="str">
        <f>IFERROR(VLOOKUP($S$7&amp;"*"&amp;$B21,(テーブル1[]),E$8,FALSE),"")</f>
        <v/>
      </c>
      <c r="F21" s="53" t="str">
        <f>IFERROR(VLOOKUP($S$7&amp;"*"&amp;$B21,(テーブル1[]),F$8,FALSE),"")</f>
        <v/>
      </c>
      <c r="G21" s="53" t="str">
        <f>IFERROR(VLOOKUP($S$7&amp;"*"&amp;$B21,(テーブル1[]),G$8,FALSE),"")</f>
        <v/>
      </c>
      <c r="H21" s="53" t="str">
        <f>IFERROR(VLOOKUP($S$7&amp;"*"&amp;$B21,(テーブル1[]),H$8,FALSE),"")</f>
        <v/>
      </c>
      <c r="I21" s="53" t="str">
        <f>IFERROR(VLOOKUP($S$7&amp;"*"&amp;$B21,(テーブル1[]),I$8,FALSE),"")</f>
        <v/>
      </c>
      <c r="J21" s="53" t="str">
        <f>IFERROR(VLOOKUP($S$7&amp;"*"&amp;$B21,(テーブル1[]),J$8,FALSE),"")</f>
        <v/>
      </c>
      <c r="K21" s="53" t="str">
        <f>IFERROR(VLOOKUP($S$7&amp;"*"&amp;$B21,(テーブル1[]),K$8,FALSE),"")</f>
        <v/>
      </c>
      <c r="L21" s="53" t="str">
        <f>IFERROR(VLOOKUP($S$7&amp;"*"&amp;$B21,(テーブル1[]),L$8,FALSE),"")</f>
        <v/>
      </c>
      <c r="M21" s="53" t="str">
        <f>IFERROR(VLOOKUP($S$7&amp;"*"&amp;$B21,(テーブル1[]),M$8,FALSE),"")</f>
        <v/>
      </c>
      <c r="N21" s="53" t="str">
        <f>IFERROR(VLOOKUP($S$7&amp;"*"&amp;$B21,(テーブル1[]),N$8,FALSE),"")</f>
        <v/>
      </c>
      <c r="O21" s="53" t="str">
        <f>IFERROR(VLOOKUP($S$7&amp;"*"&amp;$B21,(テーブル1[]),O$8,FALSE),"")</f>
        <v/>
      </c>
      <c r="P21" s="53" t="str">
        <f>IFERROR(VLOOKUP($S$7&amp;"*"&amp;$B21,(テーブル1[]),P$8,FALSE),"")</f>
        <v/>
      </c>
    </row>
    <row r="22" spans="1:16" ht="18.600000000000001" x14ac:dyDescent="0.45">
      <c r="A22" s="22"/>
      <c r="B22" s="5">
        <v>13</v>
      </c>
      <c r="C22" s="53" t="str">
        <f>IFERROR(VLOOKUP($S$7&amp;"*"&amp;$B22,(テーブル1[]),C$8,FALSE),"")</f>
        <v/>
      </c>
      <c r="D22" s="53" t="str">
        <f>IFERROR(VLOOKUP($S$7&amp;"*"&amp;$B22,(テーブル1[]),D$8,FALSE),"")</f>
        <v/>
      </c>
      <c r="E22" s="53" t="str">
        <f>IFERROR(VLOOKUP($S$7&amp;"*"&amp;$B22,(テーブル1[]),E$8,FALSE),"")</f>
        <v/>
      </c>
      <c r="F22" s="53" t="str">
        <f>IFERROR(VLOOKUP($S$7&amp;"*"&amp;$B22,(テーブル1[]),F$8,FALSE),"")</f>
        <v/>
      </c>
      <c r="G22" s="53" t="str">
        <f>IFERROR(VLOOKUP($S$7&amp;"*"&amp;$B22,(テーブル1[]),G$8,FALSE),"")</f>
        <v/>
      </c>
      <c r="H22" s="53" t="str">
        <f>IFERROR(VLOOKUP($S$7&amp;"*"&amp;$B22,(テーブル1[]),H$8,FALSE),"")</f>
        <v/>
      </c>
      <c r="I22" s="53" t="str">
        <f>IFERROR(VLOOKUP($S$7&amp;"*"&amp;$B22,(テーブル1[]),I$8,FALSE),"")</f>
        <v/>
      </c>
      <c r="J22" s="53" t="str">
        <f>IFERROR(VLOOKUP($S$7&amp;"*"&amp;$B22,(テーブル1[]),J$8,FALSE),"")</f>
        <v/>
      </c>
      <c r="K22" s="53" t="str">
        <f>IFERROR(VLOOKUP($S$7&amp;"*"&amp;$B22,(テーブル1[]),K$8,FALSE),"")</f>
        <v/>
      </c>
      <c r="L22" s="53" t="str">
        <f>IFERROR(VLOOKUP($S$7&amp;"*"&amp;$B22,(テーブル1[]),L$8,FALSE),"")</f>
        <v/>
      </c>
      <c r="M22" s="53" t="str">
        <f>IFERROR(VLOOKUP($S$7&amp;"*"&amp;$B22,(テーブル1[]),M$8,FALSE),"")</f>
        <v/>
      </c>
      <c r="N22" s="53" t="str">
        <f>IFERROR(VLOOKUP($S$7&amp;"*"&amp;$B22,(テーブル1[]),N$8,FALSE),"")</f>
        <v/>
      </c>
      <c r="O22" s="53" t="str">
        <f>IFERROR(VLOOKUP($S$7&amp;"*"&amp;$B22,(テーブル1[]),O$8,FALSE),"")</f>
        <v/>
      </c>
      <c r="P22" s="53" t="str">
        <f>IFERROR(VLOOKUP($S$7&amp;"*"&amp;$B22,(テーブル1[]),P$8,FALSE),"")</f>
        <v/>
      </c>
    </row>
    <row r="23" spans="1:16" ht="18.600000000000001" x14ac:dyDescent="0.45">
      <c r="A23" s="22"/>
      <c r="B23" s="5">
        <v>14</v>
      </c>
      <c r="C23" s="53" t="str">
        <f>IFERROR(VLOOKUP($S$7&amp;"*"&amp;$B23,(テーブル1[]),C$8,FALSE),"")</f>
        <v/>
      </c>
      <c r="D23" s="53" t="str">
        <f>IFERROR(VLOOKUP($S$7&amp;"*"&amp;$B23,(テーブル1[]),D$8,FALSE),"")</f>
        <v/>
      </c>
      <c r="E23" s="53" t="str">
        <f>IFERROR(VLOOKUP($S$7&amp;"*"&amp;$B23,(テーブル1[]),E$8,FALSE),"")</f>
        <v/>
      </c>
      <c r="F23" s="53" t="str">
        <f>IFERROR(VLOOKUP($S$7&amp;"*"&amp;$B23,(テーブル1[]),F$8,FALSE),"")</f>
        <v/>
      </c>
      <c r="G23" s="53" t="str">
        <f>IFERROR(VLOOKUP($S$7&amp;"*"&amp;$B23,(テーブル1[]),G$8,FALSE),"")</f>
        <v/>
      </c>
      <c r="H23" s="53" t="str">
        <f>IFERROR(VLOOKUP($S$7&amp;"*"&amp;$B23,(テーブル1[]),H$8,FALSE),"")</f>
        <v/>
      </c>
      <c r="I23" s="53" t="str">
        <f>IFERROR(VLOOKUP($S$7&amp;"*"&amp;$B23,(テーブル1[]),I$8,FALSE),"")</f>
        <v/>
      </c>
      <c r="J23" s="53" t="str">
        <f>IFERROR(VLOOKUP($S$7&amp;"*"&amp;$B23,(テーブル1[]),J$8,FALSE),"")</f>
        <v/>
      </c>
      <c r="K23" s="53" t="str">
        <f>IFERROR(VLOOKUP($S$7&amp;"*"&amp;$B23,(テーブル1[]),K$8,FALSE),"")</f>
        <v/>
      </c>
      <c r="L23" s="53" t="str">
        <f>IFERROR(VLOOKUP($S$7&amp;"*"&amp;$B23,(テーブル1[]),L$8,FALSE),"")</f>
        <v/>
      </c>
      <c r="M23" s="53" t="str">
        <f>IFERROR(VLOOKUP($S$7&amp;"*"&amp;$B23,(テーブル1[]),M$8,FALSE),"")</f>
        <v/>
      </c>
      <c r="N23" s="53" t="str">
        <f>IFERROR(VLOOKUP($S$7&amp;"*"&amp;$B23,(テーブル1[]),N$8,FALSE),"")</f>
        <v/>
      </c>
      <c r="O23" s="53" t="str">
        <f>IFERROR(VLOOKUP($S$7&amp;"*"&amp;$B23,(テーブル1[]),O$8,FALSE),"")</f>
        <v/>
      </c>
      <c r="P23" s="53" t="str">
        <f>IFERROR(VLOOKUP($S$7&amp;"*"&amp;$B23,(テーブル1[]),P$8,FALSE),"")</f>
        <v/>
      </c>
    </row>
    <row r="24" spans="1:16" ht="18.600000000000001" x14ac:dyDescent="0.45">
      <c r="A24" s="22"/>
      <c r="B24" s="5">
        <v>15</v>
      </c>
      <c r="C24" s="53" t="str">
        <f>IFERROR(VLOOKUP($S$7&amp;"*"&amp;$B24,(テーブル1[]),C$8,FALSE),"")</f>
        <v/>
      </c>
      <c r="D24" s="53" t="str">
        <f>IFERROR(VLOOKUP($S$7&amp;"*"&amp;$B24,(テーブル1[]),D$8,FALSE),"")</f>
        <v/>
      </c>
      <c r="E24" s="53" t="str">
        <f>IFERROR(VLOOKUP($S$7&amp;"*"&amp;$B24,(テーブル1[]),E$8,FALSE),"")</f>
        <v/>
      </c>
      <c r="F24" s="53" t="str">
        <f>IFERROR(VLOOKUP($S$7&amp;"*"&amp;$B24,(テーブル1[]),F$8,FALSE),"")</f>
        <v/>
      </c>
      <c r="G24" s="53" t="str">
        <f>IFERROR(VLOOKUP($S$7&amp;"*"&amp;$B24,(テーブル1[]),G$8,FALSE),"")</f>
        <v/>
      </c>
      <c r="H24" s="53" t="str">
        <f>IFERROR(VLOOKUP($S$7&amp;"*"&amp;$B24,(テーブル1[]),H$8,FALSE),"")</f>
        <v/>
      </c>
      <c r="I24" s="53" t="str">
        <f>IFERROR(VLOOKUP($S$7&amp;"*"&amp;$B24,(テーブル1[]),I$8,FALSE),"")</f>
        <v/>
      </c>
      <c r="J24" s="53" t="str">
        <f>IFERROR(VLOOKUP($S$7&amp;"*"&amp;$B24,(テーブル1[]),J$8,FALSE),"")</f>
        <v/>
      </c>
      <c r="K24" s="53" t="str">
        <f>IFERROR(VLOOKUP($S$7&amp;"*"&amp;$B24,(テーブル1[]),K$8,FALSE),"")</f>
        <v/>
      </c>
      <c r="L24" s="53" t="str">
        <f>IFERROR(VLOOKUP($S$7&amp;"*"&amp;$B24,(テーブル1[]),L$8,FALSE),"")</f>
        <v/>
      </c>
      <c r="M24" s="53" t="str">
        <f>IFERROR(VLOOKUP($S$7&amp;"*"&amp;$B24,(テーブル1[]),M$8,FALSE),"")</f>
        <v/>
      </c>
      <c r="N24" s="53" t="str">
        <f>IFERROR(VLOOKUP($S$7&amp;"*"&amp;$B24,(テーブル1[]),N$8,FALSE),"")</f>
        <v/>
      </c>
      <c r="O24" s="53" t="str">
        <f>IFERROR(VLOOKUP($S$7&amp;"*"&amp;$B24,(テーブル1[]),O$8,FALSE),"")</f>
        <v/>
      </c>
      <c r="P24" s="53" t="str">
        <f>IFERROR(VLOOKUP($S$7&amp;"*"&amp;$B24,(テーブル1[]),P$8,FALSE),"")</f>
        <v/>
      </c>
    </row>
    <row r="25" spans="1:16" ht="18.600000000000001" x14ac:dyDescent="0.45">
      <c r="A25" s="22"/>
      <c r="B25" s="5">
        <v>16</v>
      </c>
      <c r="C25" s="53" t="str">
        <f>IFERROR(VLOOKUP($S$7&amp;"*"&amp;$B25,(テーブル1[]),C$8,FALSE),"")</f>
        <v/>
      </c>
      <c r="D25" s="53" t="str">
        <f>IFERROR(VLOOKUP($S$7&amp;"*"&amp;$B25,(テーブル1[]),D$8,FALSE),"")</f>
        <v/>
      </c>
      <c r="E25" s="53" t="str">
        <f>IFERROR(VLOOKUP($S$7&amp;"*"&amp;$B25,(テーブル1[]),E$8,FALSE),"")</f>
        <v/>
      </c>
      <c r="F25" s="53" t="str">
        <f>IFERROR(VLOOKUP($S$7&amp;"*"&amp;$B25,(テーブル1[]),F$8,FALSE),"")</f>
        <v/>
      </c>
      <c r="G25" s="53" t="str">
        <f>IFERROR(VLOOKUP($S$7&amp;"*"&amp;$B25,(テーブル1[]),G$8,FALSE),"")</f>
        <v/>
      </c>
      <c r="H25" s="53" t="str">
        <f>IFERROR(VLOOKUP($S$7&amp;"*"&amp;$B25,(テーブル1[]),H$8,FALSE),"")</f>
        <v/>
      </c>
      <c r="I25" s="53" t="str">
        <f>IFERROR(VLOOKUP($S$7&amp;"*"&amp;$B25,(テーブル1[]),I$8,FALSE),"")</f>
        <v/>
      </c>
      <c r="J25" s="53" t="str">
        <f>IFERROR(VLOOKUP($S$7&amp;"*"&amp;$B25,(テーブル1[]),J$8,FALSE),"")</f>
        <v/>
      </c>
      <c r="K25" s="53" t="str">
        <f>IFERROR(VLOOKUP($S$7&amp;"*"&amp;$B25,(テーブル1[]),K$8,FALSE),"")</f>
        <v/>
      </c>
      <c r="L25" s="53" t="str">
        <f>IFERROR(VLOOKUP($S$7&amp;"*"&amp;$B25,(テーブル1[]),L$8,FALSE),"")</f>
        <v/>
      </c>
      <c r="M25" s="53" t="str">
        <f>IFERROR(VLOOKUP($S$7&amp;"*"&amp;$B25,(テーブル1[]),M$8,FALSE),"")</f>
        <v/>
      </c>
      <c r="N25" s="53" t="str">
        <f>IFERROR(VLOOKUP($S$7&amp;"*"&amp;$B25,(テーブル1[]),N$8,FALSE),"")</f>
        <v/>
      </c>
      <c r="O25" s="53" t="str">
        <f>IFERROR(VLOOKUP($S$7&amp;"*"&amp;$B25,(テーブル1[]),O$8,FALSE),"")</f>
        <v/>
      </c>
      <c r="P25" s="53" t="str">
        <f>IFERROR(VLOOKUP($S$7&amp;"*"&amp;$B25,(テーブル1[]),P$8,FALSE),"")</f>
        <v/>
      </c>
    </row>
    <row r="26" spans="1:16" ht="18.600000000000001" x14ac:dyDescent="0.45">
      <c r="A26" s="22"/>
      <c r="B26" s="5">
        <v>17</v>
      </c>
      <c r="C26" s="53" t="str">
        <f>IFERROR(VLOOKUP($S$7&amp;"*"&amp;$B26,(テーブル1[]),C$8,FALSE),"")</f>
        <v/>
      </c>
      <c r="D26" s="53" t="str">
        <f>IFERROR(VLOOKUP($S$7&amp;"*"&amp;$B26,(テーブル1[]),D$8,FALSE),"")</f>
        <v/>
      </c>
      <c r="E26" s="53" t="str">
        <f>IFERROR(VLOOKUP($S$7&amp;"*"&amp;$B26,(テーブル1[]),E$8,FALSE),"")</f>
        <v/>
      </c>
      <c r="F26" s="53" t="str">
        <f>IFERROR(VLOOKUP($S$7&amp;"*"&amp;$B26,(テーブル1[]),F$8,FALSE),"")</f>
        <v/>
      </c>
      <c r="G26" s="53" t="str">
        <f>IFERROR(VLOOKUP($S$7&amp;"*"&amp;$B26,(テーブル1[]),G$8,FALSE),"")</f>
        <v/>
      </c>
      <c r="H26" s="53" t="str">
        <f>IFERROR(VLOOKUP($S$7&amp;"*"&amp;$B26,(テーブル1[]),H$8,FALSE),"")</f>
        <v/>
      </c>
      <c r="I26" s="53" t="str">
        <f>IFERROR(VLOOKUP($S$7&amp;"*"&amp;$B26,(テーブル1[]),I$8,FALSE),"")</f>
        <v/>
      </c>
      <c r="J26" s="53" t="str">
        <f>IFERROR(VLOOKUP($S$7&amp;"*"&amp;$B26,(テーブル1[]),J$8,FALSE),"")</f>
        <v/>
      </c>
      <c r="K26" s="53" t="str">
        <f>IFERROR(VLOOKUP($S$7&amp;"*"&amp;$B26,(テーブル1[]),K$8,FALSE),"")</f>
        <v/>
      </c>
      <c r="L26" s="53" t="str">
        <f>IFERROR(VLOOKUP($S$7&amp;"*"&amp;$B26,(テーブル1[]),L$8,FALSE),"")</f>
        <v/>
      </c>
      <c r="M26" s="53" t="str">
        <f>IFERROR(VLOOKUP($S$7&amp;"*"&amp;$B26,(テーブル1[]),M$8,FALSE),"")</f>
        <v/>
      </c>
      <c r="N26" s="53" t="str">
        <f>IFERROR(VLOOKUP($S$7&amp;"*"&amp;$B26,(テーブル1[]),N$8,FALSE),"")</f>
        <v/>
      </c>
      <c r="O26" s="53" t="str">
        <f>IFERROR(VLOOKUP($S$7&amp;"*"&amp;$B26,(テーブル1[]),O$8,FALSE),"")</f>
        <v/>
      </c>
      <c r="P26" s="53" t="str">
        <f>IFERROR(VLOOKUP($S$7&amp;"*"&amp;$B26,(テーブル1[]),P$8,FALSE),"")</f>
        <v/>
      </c>
    </row>
    <row r="27" spans="1:16" ht="18.600000000000001" x14ac:dyDescent="0.45">
      <c r="A27" s="22"/>
      <c r="B27" s="5">
        <v>18</v>
      </c>
      <c r="C27" s="53" t="str">
        <f>IFERROR(VLOOKUP($S$7&amp;"*"&amp;$B27,(テーブル1[]),C$8,FALSE),"")</f>
        <v/>
      </c>
      <c r="D27" s="53" t="str">
        <f>IFERROR(VLOOKUP($S$7&amp;"*"&amp;$B27,(テーブル1[]),D$8,FALSE),"")</f>
        <v/>
      </c>
      <c r="E27" s="53" t="str">
        <f>IFERROR(VLOOKUP($S$7&amp;"*"&amp;$B27,(テーブル1[]),E$8,FALSE),"")</f>
        <v/>
      </c>
      <c r="F27" s="53" t="str">
        <f>IFERROR(VLOOKUP($S$7&amp;"*"&amp;$B27,(テーブル1[]),F$8,FALSE),"")</f>
        <v/>
      </c>
      <c r="G27" s="53" t="str">
        <f>IFERROR(VLOOKUP($S$7&amp;"*"&amp;$B27,(テーブル1[]),G$8,FALSE),"")</f>
        <v/>
      </c>
      <c r="H27" s="53" t="str">
        <f>IFERROR(VLOOKUP($S$7&amp;"*"&amp;$B27,(テーブル1[]),H$8,FALSE),"")</f>
        <v/>
      </c>
      <c r="I27" s="53" t="str">
        <f>IFERROR(VLOOKUP($S$7&amp;"*"&amp;$B27,(テーブル1[]),I$8,FALSE),"")</f>
        <v/>
      </c>
      <c r="J27" s="53" t="str">
        <f>IFERROR(VLOOKUP($S$7&amp;"*"&amp;$B27,(テーブル1[]),J$8,FALSE),"")</f>
        <v/>
      </c>
      <c r="K27" s="53" t="str">
        <f>IFERROR(VLOOKUP($S$7&amp;"*"&amp;$B27,(テーブル1[]),K$8,FALSE),"")</f>
        <v/>
      </c>
      <c r="L27" s="53" t="str">
        <f>IFERROR(VLOOKUP($S$7&amp;"*"&amp;$B27,(テーブル1[]),L$8,FALSE),"")</f>
        <v/>
      </c>
      <c r="M27" s="53" t="str">
        <f>IFERROR(VLOOKUP($S$7&amp;"*"&amp;$B27,(テーブル1[]),M$8,FALSE),"")</f>
        <v/>
      </c>
      <c r="N27" s="53" t="str">
        <f>IFERROR(VLOOKUP($S$7&amp;"*"&amp;$B27,(テーブル1[]),N$8,FALSE),"")</f>
        <v/>
      </c>
      <c r="O27" s="53" t="str">
        <f>IFERROR(VLOOKUP($S$7&amp;"*"&amp;$B27,(テーブル1[]),O$8,FALSE),"")</f>
        <v/>
      </c>
      <c r="P27" s="53" t="str">
        <f>IFERROR(VLOOKUP($S$7&amp;"*"&amp;$B27,(テーブル1[]),P$8,FALSE),"")</f>
        <v/>
      </c>
    </row>
    <row r="28" spans="1:16" ht="18.600000000000001" x14ac:dyDescent="0.45">
      <c r="A28" s="22"/>
      <c r="B28" s="5">
        <v>19</v>
      </c>
      <c r="C28" s="53" t="str">
        <f>IFERROR(VLOOKUP($S$7&amp;"*"&amp;$B28,(テーブル1[]),C$8,FALSE),"")</f>
        <v/>
      </c>
      <c r="D28" s="53" t="str">
        <f>IFERROR(VLOOKUP($S$7&amp;"*"&amp;$B28,(テーブル1[]),D$8,FALSE),"")</f>
        <v/>
      </c>
      <c r="E28" s="53" t="str">
        <f>IFERROR(VLOOKUP($S$7&amp;"*"&amp;$B28,(テーブル1[]),E$8,FALSE),"")</f>
        <v/>
      </c>
      <c r="F28" s="53" t="str">
        <f>IFERROR(VLOOKUP($S$7&amp;"*"&amp;$B28,(テーブル1[]),F$8,FALSE),"")</f>
        <v/>
      </c>
      <c r="G28" s="53" t="str">
        <f>IFERROR(VLOOKUP($S$7&amp;"*"&amp;$B28,(テーブル1[]),G$8,FALSE),"")</f>
        <v/>
      </c>
      <c r="H28" s="53" t="str">
        <f>IFERROR(VLOOKUP($S$7&amp;"*"&amp;$B28,(テーブル1[]),H$8,FALSE),"")</f>
        <v/>
      </c>
      <c r="I28" s="53" t="str">
        <f>IFERROR(VLOOKUP($S$7&amp;"*"&amp;$B28,(テーブル1[]),I$8,FALSE),"")</f>
        <v/>
      </c>
      <c r="J28" s="53" t="str">
        <f>IFERROR(VLOOKUP($S$7&amp;"*"&amp;$B28,(テーブル1[]),J$8,FALSE),"")</f>
        <v/>
      </c>
      <c r="K28" s="53" t="str">
        <f>IFERROR(VLOOKUP($S$7&amp;"*"&amp;$B28,(テーブル1[]),K$8,FALSE),"")</f>
        <v/>
      </c>
      <c r="L28" s="53" t="str">
        <f>IFERROR(VLOOKUP($S$7&amp;"*"&amp;$B28,(テーブル1[]),L$8,FALSE),"")</f>
        <v/>
      </c>
      <c r="M28" s="53" t="str">
        <f>IFERROR(VLOOKUP($S$7&amp;"*"&amp;$B28,(テーブル1[]),M$8,FALSE),"")</f>
        <v/>
      </c>
      <c r="N28" s="53" t="str">
        <f>IFERROR(VLOOKUP($S$7&amp;"*"&amp;$B28,(テーブル1[]),N$8,FALSE),"")</f>
        <v/>
      </c>
      <c r="O28" s="53" t="str">
        <f>IFERROR(VLOOKUP($S$7&amp;"*"&amp;$B28,(テーブル1[]),O$8,FALSE),"")</f>
        <v/>
      </c>
      <c r="P28" s="53" t="str">
        <f>IFERROR(VLOOKUP($S$7&amp;"*"&amp;$B28,(テーブル1[]),P$8,FALSE),"")</f>
        <v/>
      </c>
    </row>
    <row r="29" spans="1:16" ht="18.600000000000001" x14ac:dyDescent="0.45">
      <c r="A29" s="22"/>
      <c r="B29" s="5">
        <v>20</v>
      </c>
      <c r="C29" s="53" t="str">
        <f>IFERROR(VLOOKUP($S$7&amp;"*"&amp;$B29,(テーブル1[]),C$8,FALSE),"")</f>
        <v/>
      </c>
      <c r="D29" s="53" t="str">
        <f>IFERROR(VLOOKUP($S$7&amp;"*"&amp;$B29,(テーブル1[]),D$8,FALSE),"")</f>
        <v/>
      </c>
      <c r="E29" s="53" t="str">
        <f>IFERROR(VLOOKUP($S$7&amp;"*"&amp;$B29,(テーブル1[]),E$8,FALSE),"")</f>
        <v/>
      </c>
      <c r="F29" s="53" t="str">
        <f>IFERROR(VLOOKUP($S$7&amp;"*"&amp;$B29,(テーブル1[]),F$8,FALSE),"")</f>
        <v/>
      </c>
      <c r="G29" s="53" t="str">
        <f>IFERROR(VLOOKUP($S$7&amp;"*"&amp;$B29,(テーブル1[]),G$8,FALSE),"")</f>
        <v/>
      </c>
      <c r="H29" s="53" t="str">
        <f>IFERROR(VLOOKUP($S$7&amp;"*"&amp;$B29,(テーブル1[]),H$8,FALSE),"")</f>
        <v/>
      </c>
      <c r="I29" s="53" t="str">
        <f>IFERROR(VLOOKUP($S$7&amp;"*"&amp;$B29,(テーブル1[]),I$8,FALSE),"")</f>
        <v/>
      </c>
      <c r="J29" s="53" t="str">
        <f>IFERROR(VLOOKUP($S$7&amp;"*"&amp;$B29,(テーブル1[]),J$8,FALSE),"")</f>
        <v/>
      </c>
      <c r="K29" s="53" t="str">
        <f>IFERROR(VLOOKUP($S$7&amp;"*"&amp;$B29,(テーブル1[]),K$8,FALSE),"")</f>
        <v/>
      </c>
      <c r="L29" s="53" t="str">
        <f>IFERROR(VLOOKUP($S$7&amp;"*"&amp;$B29,(テーブル1[]),L$8,FALSE),"")</f>
        <v/>
      </c>
      <c r="M29" s="53" t="str">
        <f>IFERROR(VLOOKUP($S$7&amp;"*"&amp;$B29,(テーブル1[]),M$8,FALSE),"")</f>
        <v/>
      </c>
      <c r="N29" s="53" t="str">
        <f>IFERROR(VLOOKUP($S$7&amp;"*"&amp;$B29,(テーブル1[]),N$8,FALSE),"")</f>
        <v/>
      </c>
      <c r="O29" s="53" t="str">
        <f>IFERROR(VLOOKUP($S$7&amp;"*"&amp;$B29,(テーブル1[]),O$8,FALSE),"")</f>
        <v/>
      </c>
      <c r="P29" s="53" t="str">
        <f>IFERROR(VLOOKUP($S$7&amp;"*"&amp;$B29,(テーブル1[]),P$8,FALSE),"")</f>
        <v/>
      </c>
    </row>
    <row r="30" spans="1:16" ht="18.600000000000001" x14ac:dyDescent="0.45">
      <c r="A30" s="22"/>
      <c r="B30" s="5">
        <v>21</v>
      </c>
      <c r="C30" s="53" t="str">
        <f>IFERROR(VLOOKUP($S$7&amp;"*"&amp;$B30,(テーブル1[]),C$8,FALSE),"")</f>
        <v>A0044</v>
      </c>
      <c r="D30" s="53" t="str">
        <f>IFERROR(VLOOKUP($S$7&amp;"*"&amp;$B30,(テーブル1[]),D$8,FALSE),"")</f>
        <v>3年</v>
      </c>
      <c r="E30" s="53" t="str">
        <f>IFERROR(VLOOKUP($S$7&amp;"*"&amp;$B30,(テーブル1[]),E$8,FALSE),"")</f>
        <v>5セメ前半</v>
      </c>
      <c r="F30" s="53" t="str">
        <f>IFERROR(VLOOKUP($S$7&amp;"*"&amp;$B30,(テーブル1[]),F$8,FALSE),"")</f>
        <v>月</v>
      </c>
      <c r="G30" s="53" t="str">
        <f>IFERROR(VLOOKUP($S$7&amp;"*"&amp;$B30,(テーブル1[]),G$8,FALSE),"")</f>
        <v>1_2</v>
      </c>
      <c r="H30" s="53" t="str">
        <f>IFERROR(VLOOKUP($S$7&amp;"*"&amp;$B30,(テーブル1[]),H$8,FALSE),"")</f>
        <v>農学部</v>
      </c>
      <c r="I30" s="53">
        <f>IFERROR(VLOOKUP($S$7&amp;"*"&amp;$B30,(テーブル1[]),I$8,FALSE),"")</f>
        <v>0</v>
      </c>
      <c r="J30" s="53" t="str">
        <f>IFERROR(VLOOKUP($S$7&amp;"*"&amp;$B30,(テーブル1[]),J$8,FALSE),"")</f>
        <v>食用作物学</v>
      </c>
      <c r="K30" s="53" t="str">
        <f>IFERROR(VLOOKUP($S$7&amp;"*"&amp;$B30,(テーブル1[]),K$8,FALSE),"")</f>
        <v>本間　香貴</v>
      </c>
      <c r="L30" s="53">
        <f>IFERROR(VLOOKUP($S$7&amp;"*"&amp;$B30,(テーブル1[]),L$8,FALSE),"")</f>
        <v>0</v>
      </c>
      <c r="M30" s="53" t="str">
        <f>IFERROR(VLOOKUP($S$7&amp;"*"&amp;$B30,(テーブル1[]),M$8,FALSE),"")</f>
        <v>作物学の基礎　１　</v>
      </c>
      <c r="N30" s="53" t="str">
        <f>IFERROR(VLOOKUP($S$7&amp;"*"&amp;$B30,(テーブル1[]),N$8,FALSE),"")</f>
        <v>後藤雄佐</v>
      </c>
      <c r="O30" s="53" t="str">
        <f>IFERROR(VLOOKUP($S$7&amp;"*"&amp;$B30,(テーブル1[]),O$8,FALSE),"")</f>
        <v>農山漁村文化協会</v>
      </c>
      <c r="P30" s="53">
        <f>IFERROR(VLOOKUP($S$7&amp;"*"&amp;$B30,(テーブル1[]),P$8,FALSE),"")</f>
        <v>9784540111105</v>
      </c>
    </row>
    <row r="31" spans="1:16" ht="18.600000000000001" x14ac:dyDescent="0.45">
      <c r="A31" s="22"/>
      <c r="B31" s="5">
        <v>22</v>
      </c>
      <c r="C31" s="53" t="str">
        <f>IFERROR(VLOOKUP($S$7&amp;"*"&amp;$B31,(テーブル1[]),C$8,FALSE),"")</f>
        <v>A0051</v>
      </c>
      <c r="D31" s="53" t="str">
        <f>IFERROR(VLOOKUP($S$7&amp;"*"&amp;$B31,(テーブル1[]),D$8,FALSE),"")</f>
        <v>3年</v>
      </c>
      <c r="E31" s="53" t="str">
        <f>IFERROR(VLOOKUP($S$7&amp;"*"&amp;$B31,(テーブル1[]),E$8,FALSE),"")</f>
        <v>5セメ前半</v>
      </c>
      <c r="F31" s="53" t="str">
        <f>IFERROR(VLOOKUP($S$7&amp;"*"&amp;$B31,(テーブル1[]),F$8,FALSE),"")</f>
        <v>月</v>
      </c>
      <c r="G31" s="53" t="str">
        <f>IFERROR(VLOOKUP($S$7&amp;"*"&amp;$B31,(テーブル1[]),G$8,FALSE),"")</f>
        <v>1_2</v>
      </c>
      <c r="H31" s="53" t="str">
        <f>IFERROR(VLOOKUP($S$7&amp;"*"&amp;$B31,(テーブル1[]),H$8,FALSE),"")</f>
        <v>農学部</v>
      </c>
      <c r="I31" s="53">
        <f>IFERROR(VLOOKUP($S$7&amp;"*"&amp;$B31,(テーブル1[]),I$8,FALSE),"")</f>
        <v>0</v>
      </c>
      <c r="J31" s="53" t="str">
        <f>IFERROR(VLOOKUP($S$7&amp;"*"&amp;$B31,(テーブル1[]),J$8,FALSE),"")</f>
        <v>魚類学</v>
      </c>
      <c r="K31" s="53" t="str">
        <f>IFERROR(VLOOKUP($S$7&amp;"*"&amp;$B31,(テーブル1[]),K$8,FALSE),"")</f>
        <v>片山　知史</v>
      </c>
      <c r="L31" s="53">
        <f>IFERROR(VLOOKUP($S$7&amp;"*"&amp;$B31,(テーブル1[]),L$8,FALSE),"")</f>
        <v>0</v>
      </c>
      <c r="M31" s="53" t="str">
        <f>IFERROR(VLOOKUP($S$7&amp;"*"&amp;$B31,(テーブル1[]),M$8,FALSE),"")</f>
        <v>沿岸資源調査法　</v>
      </c>
      <c r="N31" s="53" t="str">
        <f>IFERROR(VLOOKUP($S$7&amp;"*"&amp;$B31,(テーブル1[]),N$8,FALSE),"")</f>
        <v>片山知史</v>
      </c>
      <c r="O31" s="53" t="str">
        <f>IFERROR(VLOOKUP($S$7&amp;"*"&amp;$B31,(テーブル1[]),O$8,FALSE),"")</f>
        <v>恒星社厚生閣</v>
      </c>
      <c r="P31" s="53">
        <f>IFERROR(VLOOKUP($S$7&amp;"*"&amp;$B31,(テーブル1[]),P$8,FALSE),"")</f>
        <v>9784769916772</v>
      </c>
    </row>
    <row r="32" spans="1:16" ht="18.600000000000001" x14ac:dyDescent="0.45">
      <c r="A32" s="22"/>
      <c r="B32" s="5">
        <v>23</v>
      </c>
      <c r="C32" s="53" t="str">
        <f>IFERROR(VLOOKUP($S$7&amp;"*"&amp;$B32,(テーブル1[]),C$8,FALSE),"")</f>
        <v/>
      </c>
      <c r="D32" s="53" t="str">
        <f>IFERROR(VLOOKUP($S$7&amp;"*"&amp;$B32,(テーブル1[]),D$8,FALSE),"")</f>
        <v/>
      </c>
      <c r="E32" s="53" t="str">
        <f>IFERROR(VLOOKUP($S$7&amp;"*"&amp;$B32,(テーブル1[]),E$8,FALSE),"")</f>
        <v/>
      </c>
      <c r="F32" s="53" t="str">
        <f>IFERROR(VLOOKUP($S$7&amp;"*"&amp;$B32,(テーブル1[]),F$8,FALSE),"")</f>
        <v/>
      </c>
      <c r="G32" s="53" t="str">
        <f>IFERROR(VLOOKUP($S$7&amp;"*"&amp;$B32,(テーブル1[]),G$8,FALSE),"")</f>
        <v/>
      </c>
      <c r="H32" s="53" t="str">
        <f>IFERROR(VLOOKUP($S$7&amp;"*"&amp;$B32,(テーブル1[]),H$8,FALSE),"")</f>
        <v/>
      </c>
      <c r="I32" s="53" t="str">
        <f>IFERROR(VLOOKUP($S$7&amp;"*"&amp;$B32,(テーブル1[]),I$8,FALSE),"")</f>
        <v/>
      </c>
      <c r="J32" s="53" t="str">
        <f>IFERROR(VLOOKUP($S$7&amp;"*"&amp;$B32,(テーブル1[]),J$8,FALSE),"")</f>
        <v/>
      </c>
      <c r="K32" s="53" t="str">
        <f>IFERROR(VLOOKUP($S$7&amp;"*"&amp;$B32,(テーブル1[]),K$8,FALSE),"")</f>
        <v/>
      </c>
      <c r="L32" s="53" t="str">
        <f>IFERROR(VLOOKUP($S$7&amp;"*"&amp;$B32,(テーブル1[]),L$8,FALSE),"")</f>
        <v/>
      </c>
      <c r="M32" s="53" t="str">
        <f>IFERROR(VLOOKUP($S$7&amp;"*"&amp;$B32,(テーブル1[]),M$8,FALSE),"")</f>
        <v/>
      </c>
      <c r="N32" s="53" t="str">
        <f>IFERROR(VLOOKUP($S$7&amp;"*"&amp;$B32,(テーブル1[]),N$8,FALSE),"")</f>
        <v/>
      </c>
      <c r="O32" s="53" t="str">
        <f>IFERROR(VLOOKUP($S$7&amp;"*"&amp;$B32,(テーブル1[]),O$8,FALSE),"")</f>
        <v/>
      </c>
      <c r="P32" s="53" t="str">
        <f>IFERROR(VLOOKUP($S$7&amp;"*"&amp;$B32,(テーブル1[]),P$8,FALSE),"")</f>
        <v/>
      </c>
    </row>
    <row r="33" spans="1:16" ht="18.600000000000001" x14ac:dyDescent="0.45">
      <c r="A33" s="22"/>
      <c r="B33" s="5">
        <v>24</v>
      </c>
      <c r="C33" s="53" t="str">
        <f>IFERROR(VLOOKUP($S$7&amp;"*"&amp;$B33,(テーブル1[]),C$8,FALSE),"")</f>
        <v/>
      </c>
      <c r="D33" s="53" t="str">
        <f>IFERROR(VLOOKUP($S$7&amp;"*"&amp;$B33,(テーブル1[]),D$8,FALSE),"")</f>
        <v/>
      </c>
      <c r="E33" s="53" t="str">
        <f>IFERROR(VLOOKUP($S$7&amp;"*"&amp;$B33,(テーブル1[]),E$8,FALSE),"")</f>
        <v/>
      </c>
      <c r="F33" s="53" t="str">
        <f>IFERROR(VLOOKUP($S$7&amp;"*"&amp;$B33,(テーブル1[]),F$8,FALSE),"")</f>
        <v/>
      </c>
      <c r="G33" s="53" t="str">
        <f>IFERROR(VLOOKUP($S$7&amp;"*"&amp;$B33,(テーブル1[]),G$8,FALSE),"")</f>
        <v/>
      </c>
      <c r="H33" s="53" t="str">
        <f>IFERROR(VLOOKUP($S$7&amp;"*"&amp;$B33,(テーブル1[]),H$8,FALSE),"")</f>
        <v/>
      </c>
      <c r="I33" s="53" t="str">
        <f>IFERROR(VLOOKUP($S$7&amp;"*"&amp;$B33,(テーブル1[]),I$8,FALSE),"")</f>
        <v/>
      </c>
      <c r="J33" s="53" t="str">
        <f>IFERROR(VLOOKUP($S$7&amp;"*"&amp;$B33,(テーブル1[]),J$8,FALSE),"")</f>
        <v/>
      </c>
      <c r="K33" s="53" t="str">
        <f>IFERROR(VLOOKUP($S$7&amp;"*"&amp;$B33,(テーブル1[]),K$8,FALSE),"")</f>
        <v/>
      </c>
      <c r="L33" s="53" t="str">
        <f>IFERROR(VLOOKUP($S$7&amp;"*"&amp;$B33,(テーブル1[]),L$8,FALSE),"")</f>
        <v/>
      </c>
      <c r="M33" s="53" t="str">
        <f>IFERROR(VLOOKUP($S$7&amp;"*"&amp;$B33,(テーブル1[]),M$8,FALSE),"")</f>
        <v/>
      </c>
      <c r="N33" s="53" t="str">
        <f>IFERROR(VLOOKUP($S$7&amp;"*"&amp;$B33,(テーブル1[]),N$8,FALSE),"")</f>
        <v/>
      </c>
      <c r="O33" s="53" t="str">
        <f>IFERROR(VLOOKUP($S$7&amp;"*"&amp;$B33,(テーブル1[]),O$8,FALSE),"")</f>
        <v/>
      </c>
      <c r="P33" s="53" t="str">
        <f>IFERROR(VLOOKUP($S$7&amp;"*"&amp;$B33,(テーブル1[]),P$8,FALSE),"")</f>
        <v/>
      </c>
    </row>
    <row r="34" spans="1:16" ht="18.600000000000001" x14ac:dyDescent="0.45">
      <c r="A34" s="22"/>
      <c r="B34" s="5">
        <v>25</v>
      </c>
      <c r="C34" s="53" t="str">
        <f>IFERROR(VLOOKUP($S$7&amp;"*"&amp;$B34,(テーブル1[]),C$8,FALSE),"")</f>
        <v/>
      </c>
      <c r="D34" s="53" t="str">
        <f>IFERROR(VLOOKUP($S$7&amp;"*"&amp;$B34,(テーブル1[]),D$8,FALSE),"")</f>
        <v/>
      </c>
      <c r="E34" s="53" t="str">
        <f>IFERROR(VLOOKUP($S$7&amp;"*"&amp;$B34,(テーブル1[]),E$8,FALSE),"")</f>
        <v/>
      </c>
      <c r="F34" s="53" t="str">
        <f>IFERROR(VLOOKUP($S$7&amp;"*"&amp;$B34,(テーブル1[]),F$8,FALSE),"")</f>
        <v/>
      </c>
      <c r="G34" s="53" t="str">
        <f>IFERROR(VLOOKUP($S$7&amp;"*"&amp;$B34,(テーブル1[]),G$8,FALSE),"")</f>
        <v/>
      </c>
      <c r="H34" s="53" t="str">
        <f>IFERROR(VLOOKUP($S$7&amp;"*"&amp;$B34,(テーブル1[]),H$8,FALSE),"")</f>
        <v/>
      </c>
      <c r="I34" s="53" t="str">
        <f>IFERROR(VLOOKUP($S$7&amp;"*"&amp;$B34,(テーブル1[]),I$8,FALSE),"")</f>
        <v/>
      </c>
      <c r="J34" s="53" t="str">
        <f>IFERROR(VLOOKUP($S$7&amp;"*"&amp;$B34,(テーブル1[]),J$8,FALSE),"")</f>
        <v/>
      </c>
      <c r="K34" s="53" t="str">
        <f>IFERROR(VLOOKUP($S$7&amp;"*"&amp;$B34,(テーブル1[]),K$8,FALSE),"")</f>
        <v/>
      </c>
      <c r="L34" s="53" t="str">
        <f>IFERROR(VLOOKUP($S$7&amp;"*"&amp;$B34,(テーブル1[]),L$8,FALSE),"")</f>
        <v/>
      </c>
      <c r="M34" s="53" t="str">
        <f>IFERROR(VLOOKUP($S$7&amp;"*"&amp;$B34,(テーブル1[]),M$8,FALSE),"")</f>
        <v/>
      </c>
      <c r="N34" s="53" t="str">
        <f>IFERROR(VLOOKUP($S$7&amp;"*"&amp;$B34,(テーブル1[]),N$8,FALSE),"")</f>
        <v/>
      </c>
      <c r="O34" s="53" t="str">
        <f>IFERROR(VLOOKUP($S$7&amp;"*"&amp;$B34,(テーブル1[]),O$8,FALSE),"")</f>
        <v/>
      </c>
      <c r="P34" s="53" t="str">
        <f>IFERROR(VLOOKUP($S$7&amp;"*"&amp;$B34,(テーブル1[]),P$8,FALSE),"")</f>
        <v/>
      </c>
    </row>
    <row r="35" spans="1:16" ht="18.600000000000001" x14ac:dyDescent="0.45">
      <c r="A35" s="22"/>
      <c r="B35" s="5">
        <v>26</v>
      </c>
      <c r="C35" s="53" t="str">
        <f>IFERROR(VLOOKUP($S$7&amp;"*"&amp;$B35,(テーブル1[]),C$8,FALSE),"")</f>
        <v/>
      </c>
      <c r="D35" s="53" t="str">
        <f>IFERROR(VLOOKUP($S$7&amp;"*"&amp;$B35,(テーブル1[]),D$8,FALSE),"")</f>
        <v/>
      </c>
      <c r="E35" s="53" t="str">
        <f>IFERROR(VLOOKUP($S$7&amp;"*"&amp;$B35,(テーブル1[]),E$8,FALSE),"")</f>
        <v/>
      </c>
      <c r="F35" s="53" t="str">
        <f>IFERROR(VLOOKUP($S$7&amp;"*"&amp;$B35,(テーブル1[]),F$8,FALSE),"")</f>
        <v/>
      </c>
      <c r="G35" s="53" t="str">
        <f>IFERROR(VLOOKUP($S$7&amp;"*"&amp;$B35,(テーブル1[]),G$8,FALSE),"")</f>
        <v/>
      </c>
      <c r="H35" s="53" t="str">
        <f>IFERROR(VLOOKUP($S$7&amp;"*"&amp;$B35,(テーブル1[]),H$8,FALSE),"")</f>
        <v/>
      </c>
      <c r="I35" s="53" t="str">
        <f>IFERROR(VLOOKUP($S$7&amp;"*"&amp;$B35,(テーブル1[]),I$8,FALSE),"")</f>
        <v/>
      </c>
      <c r="J35" s="53" t="str">
        <f>IFERROR(VLOOKUP($S$7&amp;"*"&amp;$B35,(テーブル1[]),J$8,FALSE),"")</f>
        <v/>
      </c>
      <c r="K35" s="53" t="str">
        <f>IFERROR(VLOOKUP($S$7&amp;"*"&amp;$B35,(テーブル1[]),K$8,FALSE),"")</f>
        <v/>
      </c>
      <c r="L35" s="53" t="str">
        <f>IFERROR(VLOOKUP($S$7&amp;"*"&amp;$B35,(テーブル1[]),L$8,FALSE),"")</f>
        <v/>
      </c>
      <c r="M35" s="53" t="str">
        <f>IFERROR(VLOOKUP($S$7&amp;"*"&amp;$B35,(テーブル1[]),M$8,FALSE),"")</f>
        <v/>
      </c>
      <c r="N35" s="53" t="str">
        <f>IFERROR(VLOOKUP($S$7&amp;"*"&amp;$B35,(テーブル1[]),N$8,FALSE),"")</f>
        <v/>
      </c>
      <c r="O35" s="53" t="str">
        <f>IFERROR(VLOOKUP($S$7&amp;"*"&amp;$B35,(テーブル1[]),O$8,FALSE),"")</f>
        <v/>
      </c>
      <c r="P35" s="53" t="str">
        <f>IFERROR(VLOOKUP($S$7&amp;"*"&amp;$B35,(テーブル1[]),P$8,FALSE),"")</f>
        <v/>
      </c>
    </row>
    <row r="36" spans="1:16" ht="18.600000000000001" x14ac:dyDescent="0.45">
      <c r="A36" s="22"/>
      <c r="B36" s="5">
        <v>27</v>
      </c>
      <c r="C36" s="53" t="str">
        <f>IFERROR(VLOOKUP($S$7&amp;"*"&amp;$B36,(テーブル1[]),C$8,FALSE),"")</f>
        <v/>
      </c>
      <c r="D36" s="53" t="str">
        <f>IFERROR(VLOOKUP($S$7&amp;"*"&amp;$B36,(テーブル1[]),D$8,FALSE),"")</f>
        <v/>
      </c>
      <c r="E36" s="53" t="str">
        <f>IFERROR(VLOOKUP($S$7&amp;"*"&amp;$B36,(テーブル1[]),E$8,FALSE),"")</f>
        <v/>
      </c>
      <c r="F36" s="53" t="str">
        <f>IFERROR(VLOOKUP($S$7&amp;"*"&amp;$B36,(テーブル1[]),F$8,FALSE),"")</f>
        <v/>
      </c>
      <c r="G36" s="53" t="str">
        <f>IFERROR(VLOOKUP($S$7&amp;"*"&amp;$B36,(テーブル1[]),G$8,FALSE),"")</f>
        <v/>
      </c>
      <c r="H36" s="53" t="str">
        <f>IFERROR(VLOOKUP($S$7&amp;"*"&amp;$B36,(テーブル1[]),H$8,FALSE),"")</f>
        <v/>
      </c>
      <c r="I36" s="53" t="str">
        <f>IFERROR(VLOOKUP($S$7&amp;"*"&amp;$B36,(テーブル1[]),I$8,FALSE),"")</f>
        <v/>
      </c>
      <c r="J36" s="53" t="str">
        <f>IFERROR(VLOOKUP($S$7&amp;"*"&amp;$B36,(テーブル1[]),J$8,FALSE),"")</f>
        <v/>
      </c>
      <c r="K36" s="53" t="str">
        <f>IFERROR(VLOOKUP($S$7&amp;"*"&amp;$B36,(テーブル1[]),K$8,FALSE),"")</f>
        <v/>
      </c>
      <c r="L36" s="53" t="str">
        <f>IFERROR(VLOOKUP($S$7&amp;"*"&amp;$B36,(テーブル1[]),L$8,FALSE),"")</f>
        <v/>
      </c>
      <c r="M36" s="53" t="str">
        <f>IFERROR(VLOOKUP($S$7&amp;"*"&amp;$B36,(テーブル1[]),M$8,FALSE),"")</f>
        <v/>
      </c>
      <c r="N36" s="53" t="str">
        <f>IFERROR(VLOOKUP($S$7&amp;"*"&amp;$B36,(テーブル1[]),N$8,FALSE),"")</f>
        <v/>
      </c>
      <c r="O36" s="53" t="str">
        <f>IFERROR(VLOOKUP($S$7&amp;"*"&amp;$B36,(テーブル1[]),O$8,FALSE),"")</f>
        <v/>
      </c>
      <c r="P36" s="53" t="str">
        <f>IFERROR(VLOOKUP($S$7&amp;"*"&amp;$B36,(テーブル1[]),P$8,FALSE),"")</f>
        <v/>
      </c>
    </row>
    <row r="37" spans="1:16" ht="18.600000000000001" x14ac:dyDescent="0.45">
      <c r="A37" s="22"/>
      <c r="B37" s="5">
        <v>28</v>
      </c>
      <c r="C37" s="53" t="str">
        <f>IFERROR(VLOOKUP($S$7&amp;"*"&amp;$B37,(テーブル1[]),C$8,FALSE),"")</f>
        <v/>
      </c>
      <c r="D37" s="53" t="str">
        <f>IFERROR(VLOOKUP($S$7&amp;"*"&amp;$B37,(テーブル1[]),D$8,FALSE),"")</f>
        <v/>
      </c>
      <c r="E37" s="53" t="str">
        <f>IFERROR(VLOOKUP($S$7&amp;"*"&amp;$B37,(テーブル1[]),E$8,FALSE),"")</f>
        <v/>
      </c>
      <c r="F37" s="53" t="str">
        <f>IFERROR(VLOOKUP($S$7&amp;"*"&amp;$B37,(テーブル1[]),F$8,FALSE),"")</f>
        <v/>
      </c>
      <c r="G37" s="53" t="str">
        <f>IFERROR(VLOOKUP($S$7&amp;"*"&amp;$B37,(テーブル1[]),G$8,FALSE),"")</f>
        <v/>
      </c>
      <c r="H37" s="53" t="str">
        <f>IFERROR(VLOOKUP($S$7&amp;"*"&amp;$B37,(テーブル1[]),H$8,FALSE),"")</f>
        <v/>
      </c>
      <c r="I37" s="53" t="str">
        <f>IFERROR(VLOOKUP($S$7&amp;"*"&amp;$B37,(テーブル1[]),I$8,FALSE),"")</f>
        <v/>
      </c>
      <c r="J37" s="53" t="str">
        <f>IFERROR(VLOOKUP($S$7&amp;"*"&amp;$B37,(テーブル1[]),J$8,FALSE),"")</f>
        <v/>
      </c>
      <c r="K37" s="53" t="str">
        <f>IFERROR(VLOOKUP($S$7&amp;"*"&amp;$B37,(テーブル1[]),K$8,FALSE),"")</f>
        <v/>
      </c>
      <c r="L37" s="53" t="str">
        <f>IFERROR(VLOOKUP($S$7&amp;"*"&amp;$B37,(テーブル1[]),L$8,FALSE),"")</f>
        <v/>
      </c>
      <c r="M37" s="53" t="str">
        <f>IFERROR(VLOOKUP($S$7&amp;"*"&amp;$B37,(テーブル1[]),M$8,FALSE),"")</f>
        <v/>
      </c>
      <c r="N37" s="53" t="str">
        <f>IFERROR(VLOOKUP($S$7&amp;"*"&amp;$B37,(テーブル1[]),N$8,FALSE),"")</f>
        <v/>
      </c>
      <c r="O37" s="53" t="str">
        <f>IFERROR(VLOOKUP($S$7&amp;"*"&amp;$B37,(テーブル1[]),O$8,FALSE),"")</f>
        <v/>
      </c>
      <c r="P37" s="53" t="str">
        <f>IFERROR(VLOOKUP($S$7&amp;"*"&amp;$B37,(テーブル1[]),P$8,FALSE),"")</f>
        <v/>
      </c>
    </row>
    <row r="38" spans="1:16" ht="18.600000000000001" x14ac:dyDescent="0.45">
      <c r="A38" s="22"/>
      <c r="B38" s="5">
        <v>29</v>
      </c>
      <c r="C38" s="53" t="str">
        <f>IFERROR(VLOOKUP($S$7&amp;"*"&amp;$B38,(テーブル1[]),C$8,FALSE),"")</f>
        <v/>
      </c>
      <c r="D38" s="53" t="str">
        <f>IFERROR(VLOOKUP($S$7&amp;"*"&amp;$B38,(テーブル1[]),D$8,FALSE),"")</f>
        <v/>
      </c>
      <c r="E38" s="53" t="str">
        <f>IFERROR(VLOOKUP($S$7&amp;"*"&amp;$B38,(テーブル1[]),E$8,FALSE),"")</f>
        <v/>
      </c>
      <c r="F38" s="53" t="str">
        <f>IFERROR(VLOOKUP($S$7&amp;"*"&amp;$B38,(テーブル1[]),F$8,FALSE),"")</f>
        <v/>
      </c>
      <c r="G38" s="53" t="str">
        <f>IFERROR(VLOOKUP($S$7&amp;"*"&amp;$B38,(テーブル1[]),G$8,FALSE),"")</f>
        <v/>
      </c>
      <c r="H38" s="53" t="str">
        <f>IFERROR(VLOOKUP($S$7&amp;"*"&amp;$B38,(テーブル1[]),H$8,FALSE),"")</f>
        <v/>
      </c>
      <c r="I38" s="53" t="str">
        <f>IFERROR(VLOOKUP($S$7&amp;"*"&amp;$B38,(テーブル1[]),I$8,FALSE),"")</f>
        <v/>
      </c>
      <c r="J38" s="53" t="str">
        <f>IFERROR(VLOOKUP($S$7&amp;"*"&amp;$B38,(テーブル1[]),J$8,FALSE),"")</f>
        <v/>
      </c>
      <c r="K38" s="53" t="str">
        <f>IFERROR(VLOOKUP($S$7&amp;"*"&amp;$B38,(テーブル1[]),K$8,FALSE),"")</f>
        <v/>
      </c>
      <c r="L38" s="53" t="str">
        <f>IFERROR(VLOOKUP($S$7&amp;"*"&amp;$B38,(テーブル1[]),L$8,FALSE),"")</f>
        <v/>
      </c>
      <c r="M38" s="53" t="str">
        <f>IFERROR(VLOOKUP($S$7&amp;"*"&amp;$B38,(テーブル1[]),M$8,FALSE),"")</f>
        <v/>
      </c>
      <c r="N38" s="53" t="str">
        <f>IFERROR(VLOOKUP($S$7&amp;"*"&amp;$B38,(テーブル1[]),N$8,FALSE),"")</f>
        <v/>
      </c>
      <c r="O38" s="53" t="str">
        <f>IFERROR(VLOOKUP($S$7&amp;"*"&amp;$B38,(テーブル1[]),O$8,FALSE),"")</f>
        <v/>
      </c>
      <c r="P38" s="53" t="str">
        <f>IFERROR(VLOOKUP($S$7&amp;"*"&amp;$B38,(テーブル1[]),P$8,FALSE),"")</f>
        <v/>
      </c>
    </row>
    <row r="39" spans="1:16" ht="18.600000000000001" x14ac:dyDescent="0.45">
      <c r="A39" s="22"/>
      <c r="B39" s="5">
        <v>30</v>
      </c>
      <c r="C39" s="53" t="str">
        <f>IFERROR(VLOOKUP($S$7&amp;"*"&amp;$B39,(テーブル1[]),C$8,FALSE),"")</f>
        <v/>
      </c>
      <c r="D39" s="53" t="str">
        <f>IFERROR(VLOOKUP($S$7&amp;"*"&amp;$B39,(テーブル1[]),D$8,FALSE),"")</f>
        <v/>
      </c>
      <c r="E39" s="53" t="str">
        <f>IFERROR(VLOOKUP($S$7&amp;"*"&amp;$B39,(テーブル1[]),E$8,FALSE),"")</f>
        <v/>
      </c>
      <c r="F39" s="53" t="str">
        <f>IFERROR(VLOOKUP($S$7&amp;"*"&amp;$B39,(テーブル1[]),F$8,FALSE),"")</f>
        <v/>
      </c>
      <c r="G39" s="53" t="str">
        <f>IFERROR(VLOOKUP($S$7&amp;"*"&amp;$B39,(テーブル1[]),G$8,FALSE),"")</f>
        <v/>
      </c>
      <c r="H39" s="53" t="str">
        <f>IFERROR(VLOOKUP($S$7&amp;"*"&amp;$B39,(テーブル1[]),H$8,FALSE),"")</f>
        <v/>
      </c>
      <c r="I39" s="53" t="str">
        <f>IFERROR(VLOOKUP($S$7&amp;"*"&amp;$B39,(テーブル1[]),I$8,FALSE),"")</f>
        <v/>
      </c>
      <c r="J39" s="53" t="str">
        <f>IFERROR(VLOOKUP($S$7&amp;"*"&amp;$B39,(テーブル1[]),J$8,FALSE),"")</f>
        <v/>
      </c>
      <c r="K39" s="53" t="str">
        <f>IFERROR(VLOOKUP($S$7&amp;"*"&amp;$B39,(テーブル1[]),K$8,FALSE),"")</f>
        <v/>
      </c>
      <c r="L39" s="53" t="str">
        <f>IFERROR(VLOOKUP($S$7&amp;"*"&amp;$B39,(テーブル1[]),L$8,FALSE),"")</f>
        <v/>
      </c>
      <c r="M39" s="53" t="str">
        <f>IFERROR(VLOOKUP($S$7&amp;"*"&amp;$B39,(テーブル1[]),M$8,FALSE),"")</f>
        <v/>
      </c>
      <c r="N39" s="53" t="str">
        <f>IFERROR(VLOOKUP($S$7&amp;"*"&amp;$B39,(テーブル1[]),N$8,FALSE),"")</f>
        <v/>
      </c>
      <c r="O39" s="53" t="str">
        <f>IFERROR(VLOOKUP($S$7&amp;"*"&amp;$B39,(テーブル1[]),O$8,FALSE),"")</f>
        <v/>
      </c>
      <c r="P39" s="53" t="str">
        <f>IFERROR(VLOOKUP($S$7&amp;"*"&amp;$B39,(テーブル1[]),P$8,FALSE),"")</f>
        <v/>
      </c>
    </row>
    <row r="40" spans="1:16" ht="18.600000000000001" x14ac:dyDescent="0.45">
      <c r="A40" s="22"/>
      <c r="B40" s="5">
        <v>31</v>
      </c>
      <c r="C40" s="53" t="str">
        <f>IFERROR(VLOOKUP($S$7&amp;"*"&amp;$B40,(テーブル1[]),C$8,FALSE),"")</f>
        <v/>
      </c>
      <c r="D40" s="53" t="str">
        <f>IFERROR(VLOOKUP($S$7&amp;"*"&amp;$B40,(テーブル1[]),D$8,FALSE),"")</f>
        <v/>
      </c>
      <c r="E40" s="53" t="str">
        <f>IFERROR(VLOOKUP($S$7&amp;"*"&amp;$B40,(テーブル1[]),E$8,FALSE),"")</f>
        <v/>
      </c>
      <c r="F40" s="53" t="str">
        <f>IFERROR(VLOOKUP($S$7&amp;"*"&amp;$B40,(テーブル1[]),F$8,FALSE),"")</f>
        <v/>
      </c>
      <c r="G40" s="53" t="str">
        <f>IFERROR(VLOOKUP($S$7&amp;"*"&amp;$B40,(テーブル1[]),G$8,FALSE),"")</f>
        <v/>
      </c>
      <c r="H40" s="53" t="str">
        <f>IFERROR(VLOOKUP($S$7&amp;"*"&amp;$B40,(テーブル1[]),H$8,FALSE),"")</f>
        <v/>
      </c>
      <c r="I40" s="53" t="str">
        <f>IFERROR(VLOOKUP($S$7&amp;"*"&amp;$B40,(テーブル1[]),I$8,FALSE),"")</f>
        <v/>
      </c>
      <c r="J40" s="53" t="str">
        <f>IFERROR(VLOOKUP($S$7&amp;"*"&amp;$B40,(テーブル1[]),J$8,FALSE),"")</f>
        <v/>
      </c>
      <c r="K40" s="53" t="str">
        <f>IFERROR(VLOOKUP($S$7&amp;"*"&amp;$B40,(テーブル1[]),K$8,FALSE),"")</f>
        <v/>
      </c>
      <c r="L40" s="53" t="str">
        <f>IFERROR(VLOOKUP($S$7&amp;"*"&amp;$B40,(テーブル1[]),L$8,FALSE),"")</f>
        <v/>
      </c>
      <c r="M40" s="53" t="str">
        <f>IFERROR(VLOOKUP($S$7&amp;"*"&amp;$B40,(テーブル1[]),M$8,FALSE),"")</f>
        <v/>
      </c>
      <c r="N40" s="53" t="str">
        <f>IFERROR(VLOOKUP($S$7&amp;"*"&amp;$B40,(テーブル1[]),N$8,FALSE),"")</f>
        <v/>
      </c>
      <c r="O40" s="53" t="str">
        <f>IFERROR(VLOOKUP($S$7&amp;"*"&amp;$B40,(テーブル1[]),O$8,FALSE),"")</f>
        <v/>
      </c>
      <c r="P40" s="53" t="str">
        <f>IFERROR(VLOOKUP($S$7&amp;"*"&amp;$B40,(テーブル1[]),P$8,FALSE),"")</f>
        <v/>
      </c>
    </row>
    <row r="41" spans="1:16" ht="18.600000000000001" x14ac:dyDescent="0.45">
      <c r="A41" s="22"/>
      <c r="B41" s="5">
        <v>32</v>
      </c>
      <c r="C41" s="53" t="str">
        <f>IFERROR(VLOOKUP($S$7&amp;"*"&amp;$B41,(テーブル1[]),C$8,FALSE),"")</f>
        <v/>
      </c>
      <c r="D41" s="53" t="str">
        <f>IFERROR(VLOOKUP($S$7&amp;"*"&amp;$B41,(テーブル1[]),D$8,FALSE),"")</f>
        <v/>
      </c>
      <c r="E41" s="53" t="str">
        <f>IFERROR(VLOOKUP($S$7&amp;"*"&amp;$B41,(テーブル1[]),E$8,FALSE),"")</f>
        <v/>
      </c>
      <c r="F41" s="53" t="str">
        <f>IFERROR(VLOOKUP($S$7&amp;"*"&amp;$B41,(テーブル1[]),F$8,FALSE),"")</f>
        <v/>
      </c>
      <c r="G41" s="53" t="str">
        <f>IFERROR(VLOOKUP($S$7&amp;"*"&amp;$B41,(テーブル1[]),G$8,FALSE),"")</f>
        <v/>
      </c>
      <c r="H41" s="53" t="str">
        <f>IFERROR(VLOOKUP($S$7&amp;"*"&amp;$B41,(テーブル1[]),H$8,FALSE),"")</f>
        <v/>
      </c>
      <c r="I41" s="53" t="str">
        <f>IFERROR(VLOOKUP($S$7&amp;"*"&amp;$B41,(テーブル1[]),I$8,FALSE),"")</f>
        <v/>
      </c>
      <c r="J41" s="53" t="str">
        <f>IFERROR(VLOOKUP($S$7&amp;"*"&amp;$B41,(テーブル1[]),J$8,FALSE),"")</f>
        <v/>
      </c>
      <c r="K41" s="53" t="str">
        <f>IFERROR(VLOOKUP($S$7&amp;"*"&amp;$B41,(テーブル1[]),K$8,FALSE),"")</f>
        <v/>
      </c>
      <c r="L41" s="53" t="str">
        <f>IFERROR(VLOOKUP($S$7&amp;"*"&amp;$B41,(テーブル1[]),L$8,FALSE),"")</f>
        <v/>
      </c>
      <c r="M41" s="53" t="str">
        <f>IFERROR(VLOOKUP($S$7&amp;"*"&amp;$B41,(テーブル1[]),M$8,FALSE),"")</f>
        <v/>
      </c>
      <c r="N41" s="53" t="str">
        <f>IFERROR(VLOOKUP($S$7&amp;"*"&amp;$B41,(テーブル1[]),N$8,FALSE),"")</f>
        <v/>
      </c>
      <c r="O41" s="53" t="str">
        <f>IFERROR(VLOOKUP($S$7&amp;"*"&amp;$B41,(テーブル1[]),O$8,FALSE),"")</f>
        <v/>
      </c>
      <c r="P41" s="53" t="str">
        <f>IFERROR(VLOOKUP($S$7&amp;"*"&amp;$B41,(テーブル1[]),P$8,FALSE),"")</f>
        <v/>
      </c>
    </row>
    <row r="42" spans="1:16" ht="18.600000000000001" x14ac:dyDescent="0.45">
      <c r="A42" s="22"/>
      <c r="B42" s="5">
        <v>33</v>
      </c>
      <c r="C42" s="53" t="str">
        <f>IFERROR(VLOOKUP($S$7&amp;"*"&amp;$B42,(テーブル1[]),C$8,FALSE),"")</f>
        <v/>
      </c>
      <c r="D42" s="53" t="str">
        <f>IFERROR(VLOOKUP($S$7&amp;"*"&amp;$B42,(テーブル1[]),D$8,FALSE),"")</f>
        <v/>
      </c>
      <c r="E42" s="53" t="str">
        <f>IFERROR(VLOOKUP($S$7&amp;"*"&amp;$B42,(テーブル1[]),E$8,FALSE),"")</f>
        <v/>
      </c>
      <c r="F42" s="53" t="str">
        <f>IFERROR(VLOOKUP($S$7&amp;"*"&amp;$B42,(テーブル1[]),F$8,FALSE),"")</f>
        <v/>
      </c>
      <c r="G42" s="53" t="str">
        <f>IFERROR(VLOOKUP($S$7&amp;"*"&amp;$B42,(テーブル1[]),G$8,FALSE),"")</f>
        <v/>
      </c>
      <c r="H42" s="53" t="str">
        <f>IFERROR(VLOOKUP($S$7&amp;"*"&amp;$B42,(テーブル1[]),H$8,FALSE),"")</f>
        <v/>
      </c>
      <c r="I42" s="53" t="str">
        <f>IFERROR(VLOOKUP($S$7&amp;"*"&amp;$B42,(テーブル1[]),I$8,FALSE),"")</f>
        <v/>
      </c>
      <c r="J42" s="53" t="str">
        <f>IFERROR(VLOOKUP($S$7&amp;"*"&amp;$B42,(テーブル1[]),J$8,FALSE),"")</f>
        <v/>
      </c>
      <c r="K42" s="53" t="str">
        <f>IFERROR(VLOOKUP($S$7&amp;"*"&amp;$B42,(テーブル1[]),K$8,FALSE),"")</f>
        <v/>
      </c>
      <c r="L42" s="53" t="str">
        <f>IFERROR(VLOOKUP($S$7&amp;"*"&amp;$B42,(テーブル1[]),L$8,FALSE),"")</f>
        <v/>
      </c>
      <c r="M42" s="53" t="str">
        <f>IFERROR(VLOOKUP($S$7&amp;"*"&amp;$B42,(テーブル1[]),M$8,FALSE),"")</f>
        <v/>
      </c>
      <c r="N42" s="53" t="str">
        <f>IFERROR(VLOOKUP($S$7&amp;"*"&amp;$B42,(テーブル1[]),N$8,FALSE),"")</f>
        <v/>
      </c>
      <c r="O42" s="53" t="str">
        <f>IFERROR(VLOOKUP($S$7&amp;"*"&amp;$B42,(テーブル1[]),O$8,FALSE),"")</f>
        <v/>
      </c>
      <c r="P42" s="53" t="str">
        <f>IFERROR(VLOOKUP($S$7&amp;"*"&amp;$B42,(テーブル1[]),P$8,FALSE),"")</f>
        <v/>
      </c>
    </row>
    <row r="43" spans="1:16" ht="18.600000000000001" x14ac:dyDescent="0.45">
      <c r="A43" s="22"/>
      <c r="B43" s="5">
        <v>34</v>
      </c>
      <c r="C43" s="53" t="str">
        <f>IFERROR(VLOOKUP($S$7&amp;"*"&amp;$B43,(テーブル1[]),C$8,FALSE),"")</f>
        <v/>
      </c>
      <c r="D43" s="53" t="str">
        <f>IFERROR(VLOOKUP($S$7&amp;"*"&amp;$B43,(テーブル1[]),D$8,FALSE),"")</f>
        <v/>
      </c>
      <c r="E43" s="53" t="str">
        <f>IFERROR(VLOOKUP($S$7&amp;"*"&amp;$B43,(テーブル1[]),E$8,FALSE),"")</f>
        <v/>
      </c>
      <c r="F43" s="53" t="str">
        <f>IFERROR(VLOOKUP($S$7&amp;"*"&amp;$B43,(テーブル1[]),F$8,FALSE),"")</f>
        <v/>
      </c>
      <c r="G43" s="53" t="str">
        <f>IFERROR(VLOOKUP($S$7&amp;"*"&amp;$B43,(テーブル1[]),G$8,FALSE),"")</f>
        <v/>
      </c>
      <c r="H43" s="53" t="str">
        <f>IFERROR(VLOOKUP($S$7&amp;"*"&amp;$B43,(テーブル1[]),H$8,FALSE),"")</f>
        <v/>
      </c>
      <c r="I43" s="53" t="str">
        <f>IFERROR(VLOOKUP($S$7&amp;"*"&amp;$B43,(テーブル1[]),I$8,FALSE),"")</f>
        <v/>
      </c>
      <c r="J43" s="53" t="str">
        <f>IFERROR(VLOOKUP($S$7&amp;"*"&amp;$B43,(テーブル1[]),J$8,FALSE),"")</f>
        <v/>
      </c>
      <c r="K43" s="53" t="str">
        <f>IFERROR(VLOOKUP($S$7&amp;"*"&amp;$B43,(テーブル1[]),K$8,FALSE),"")</f>
        <v/>
      </c>
      <c r="L43" s="53" t="str">
        <f>IFERROR(VLOOKUP($S$7&amp;"*"&amp;$B43,(テーブル1[]),L$8,FALSE),"")</f>
        <v/>
      </c>
      <c r="M43" s="53" t="str">
        <f>IFERROR(VLOOKUP($S$7&amp;"*"&amp;$B43,(テーブル1[]),M$8,FALSE),"")</f>
        <v/>
      </c>
      <c r="N43" s="53" t="str">
        <f>IFERROR(VLOOKUP($S$7&amp;"*"&amp;$B43,(テーブル1[]),N$8,FALSE),"")</f>
        <v/>
      </c>
      <c r="O43" s="53" t="str">
        <f>IFERROR(VLOOKUP($S$7&amp;"*"&amp;$B43,(テーブル1[]),O$8,FALSE),"")</f>
        <v/>
      </c>
      <c r="P43" s="53" t="str">
        <f>IFERROR(VLOOKUP($S$7&amp;"*"&amp;$B43,(テーブル1[]),P$8,FALSE),"")</f>
        <v/>
      </c>
    </row>
    <row r="44" spans="1:16" ht="18.600000000000001" x14ac:dyDescent="0.45">
      <c r="A44" s="22"/>
      <c r="B44" s="5">
        <v>35</v>
      </c>
      <c r="C44" s="53" t="str">
        <f>IFERROR(VLOOKUP($S$7&amp;"*"&amp;$B44,(テーブル1[]),C$8,FALSE),"")</f>
        <v/>
      </c>
      <c r="D44" s="53" t="str">
        <f>IFERROR(VLOOKUP($S$7&amp;"*"&amp;$B44,(テーブル1[]),D$8,FALSE),"")</f>
        <v/>
      </c>
      <c r="E44" s="53" t="str">
        <f>IFERROR(VLOOKUP($S$7&amp;"*"&amp;$B44,(テーブル1[]),E$8,FALSE),"")</f>
        <v/>
      </c>
      <c r="F44" s="53" t="str">
        <f>IFERROR(VLOOKUP($S$7&amp;"*"&amp;$B44,(テーブル1[]),F$8,FALSE),"")</f>
        <v/>
      </c>
      <c r="G44" s="53" t="str">
        <f>IFERROR(VLOOKUP($S$7&amp;"*"&amp;$B44,(テーブル1[]),G$8,FALSE),"")</f>
        <v/>
      </c>
      <c r="H44" s="53" t="str">
        <f>IFERROR(VLOOKUP($S$7&amp;"*"&amp;$B44,(テーブル1[]),H$8,FALSE),"")</f>
        <v/>
      </c>
      <c r="I44" s="53" t="str">
        <f>IFERROR(VLOOKUP($S$7&amp;"*"&amp;$B44,(テーブル1[]),I$8,FALSE),"")</f>
        <v/>
      </c>
      <c r="J44" s="53" t="str">
        <f>IFERROR(VLOOKUP($S$7&amp;"*"&amp;$B44,(テーブル1[]),J$8,FALSE),"")</f>
        <v/>
      </c>
      <c r="K44" s="53" t="str">
        <f>IFERROR(VLOOKUP($S$7&amp;"*"&amp;$B44,(テーブル1[]),K$8,FALSE),"")</f>
        <v/>
      </c>
      <c r="L44" s="53" t="str">
        <f>IFERROR(VLOOKUP($S$7&amp;"*"&amp;$B44,(テーブル1[]),L$8,FALSE),"")</f>
        <v/>
      </c>
      <c r="M44" s="53" t="str">
        <f>IFERROR(VLOOKUP($S$7&amp;"*"&amp;$B44,(テーブル1[]),M$8,FALSE),"")</f>
        <v/>
      </c>
      <c r="N44" s="53" t="str">
        <f>IFERROR(VLOOKUP($S$7&amp;"*"&amp;$B44,(テーブル1[]),N$8,FALSE),"")</f>
        <v/>
      </c>
      <c r="O44" s="53" t="str">
        <f>IFERROR(VLOOKUP($S$7&amp;"*"&amp;$B44,(テーブル1[]),O$8,FALSE),"")</f>
        <v/>
      </c>
      <c r="P44" s="53" t="str">
        <f>IFERROR(VLOOKUP($S$7&amp;"*"&amp;$B44,(テーブル1[]),P$8,FALSE),"")</f>
        <v/>
      </c>
    </row>
    <row r="45" spans="1:16" ht="18.600000000000001" x14ac:dyDescent="0.45">
      <c r="A45" s="22"/>
      <c r="B45" s="5">
        <v>36</v>
      </c>
      <c r="C45" s="53" t="str">
        <f>IFERROR(VLOOKUP($S$7&amp;"*"&amp;$B45,(テーブル1[]),C$8,FALSE),"")</f>
        <v/>
      </c>
      <c r="D45" s="53" t="str">
        <f>IFERROR(VLOOKUP($S$7&amp;"*"&amp;$B45,(テーブル1[]),D$8,FALSE),"")</f>
        <v/>
      </c>
      <c r="E45" s="53" t="str">
        <f>IFERROR(VLOOKUP($S$7&amp;"*"&amp;$B45,(テーブル1[]),E$8,FALSE),"")</f>
        <v/>
      </c>
      <c r="F45" s="53" t="str">
        <f>IFERROR(VLOOKUP($S$7&amp;"*"&amp;$B45,(テーブル1[]),F$8,FALSE),"")</f>
        <v/>
      </c>
      <c r="G45" s="53" t="str">
        <f>IFERROR(VLOOKUP($S$7&amp;"*"&amp;$B45,(テーブル1[]),G$8,FALSE),"")</f>
        <v/>
      </c>
      <c r="H45" s="53" t="str">
        <f>IFERROR(VLOOKUP($S$7&amp;"*"&amp;$B45,(テーブル1[]),H$8,FALSE),"")</f>
        <v/>
      </c>
      <c r="I45" s="53" t="str">
        <f>IFERROR(VLOOKUP($S$7&amp;"*"&amp;$B45,(テーブル1[]),I$8,FALSE),"")</f>
        <v/>
      </c>
      <c r="J45" s="53" t="str">
        <f>IFERROR(VLOOKUP($S$7&amp;"*"&amp;$B45,(テーブル1[]),J$8,FALSE),"")</f>
        <v/>
      </c>
      <c r="K45" s="53" t="str">
        <f>IFERROR(VLOOKUP($S$7&amp;"*"&amp;$B45,(テーブル1[]),K$8,FALSE),"")</f>
        <v/>
      </c>
      <c r="L45" s="53" t="str">
        <f>IFERROR(VLOOKUP($S$7&amp;"*"&amp;$B45,(テーブル1[]),L$8,FALSE),"")</f>
        <v/>
      </c>
      <c r="M45" s="53" t="str">
        <f>IFERROR(VLOOKUP($S$7&amp;"*"&amp;$B45,(テーブル1[]),M$8,FALSE),"")</f>
        <v/>
      </c>
      <c r="N45" s="53" t="str">
        <f>IFERROR(VLOOKUP($S$7&amp;"*"&amp;$B45,(テーブル1[]),N$8,FALSE),"")</f>
        <v/>
      </c>
      <c r="O45" s="53" t="str">
        <f>IFERROR(VLOOKUP($S$7&amp;"*"&amp;$B45,(テーブル1[]),O$8,FALSE),"")</f>
        <v/>
      </c>
      <c r="P45" s="53" t="str">
        <f>IFERROR(VLOOKUP($S$7&amp;"*"&amp;$B45,(テーブル1[]),P$8,FALSE),"")</f>
        <v/>
      </c>
    </row>
    <row r="46" spans="1:16" ht="18.600000000000001" x14ac:dyDescent="0.45">
      <c r="A46" s="22"/>
      <c r="B46" s="5">
        <v>37</v>
      </c>
      <c r="C46" s="53" t="str">
        <f>IFERROR(VLOOKUP($S$7&amp;"*"&amp;$B46,(テーブル1[]),C$8,FALSE),"")</f>
        <v/>
      </c>
      <c r="D46" s="53" t="str">
        <f>IFERROR(VLOOKUP($S$7&amp;"*"&amp;$B46,(テーブル1[]),D$8,FALSE),"")</f>
        <v/>
      </c>
      <c r="E46" s="53" t="str">
        <f>IFERROR(VLOOKUP($S$7&amp;"*"&amp;$B46,(テーブル1[]),E$8,FALSE),"")</f>
        <v/>
      </c>
      <c r="F46" s="53" t="str">
        <f>IFERROR(VLOOKUP($S$7&amp;"*"&amp;$B46,(テーブル1[]),F$8,FALSE),"")</f>
        <v/>
      </c>
      <c r="G46" s="53" t="str">
        <f>IFERROR(VLOOKUP($S$7&amp;"*"&amp;$B46,(テーブル1[]),G$8,FALSE),"")</f>
        <v/>
      </c>
      <c r="H46" s="53" t="str">
        <f>IFERROR(VLOOKUP($S$7&amp;"*"&amp;$B46,(テーブル1[]),H$8,FALSE),"")</f>
        <v/>
      </c>
      <c r="I46" s="53" t="str">
        <f>IFERROR(VLOOKUP($S$7&amp;"*"&amp;$B46,(テーブル1[]),I$8,FALSE),"")</f>
        <v/>
      </c>
      <c r="J46" s="53" t="str">
        <f>IFERROR(VLOOKUP($S$7&amp;"*"&amp;$B46,(テーブル1[]),J$8,FALSE),"")</f>
        <v/>
      </c>
      <c r="K46" s="53" t="str">
        <f>IFERROR(VLOOKUP($S$7&amp;"*"&amp;$B46,(テーブル1[]),K$8,FALSE),"")</f>
        <v/>
      </c>
      <c r="L46" s="53" t="str">
        <f>IFERROR(VLOOKUP($S$7&amp;"*"&amp;$B46,(テーブル1[]),L$8,FALSE),"")</f>
        <v/>
      </c>
      <c r="M46" s="53" t="str">
        <f>IFERROR(VLOOKUP($S$7&amp;"*"&amp;$B46,(テーブル1[]),M$8,FALSE),"")</f>
        <v/>
      </c>
      <c r="N46" s="53" t="str">
        <f>IFERROR(VLOOKUP($S$7&amp;"*"&amp;$B46,(テーブル1[]),N$8,FALSE),"")</f>
        <v/>
      </c>
      <c r="O46" s="53" t="str">
        <f>IFERROR(VLOOKUP($S$7&amp;"*"&amp;$B46,(テーブル1[]),O$8,FALSE),"")</f>
        <v/>
      </c>
      <c r="P46" s="53" t="str">
        <f>IFERROR(VLOOKUP($S$7&amp;"*"&amp;$B46,(テーブル1[]),P$8,FALSE),"")</f>
        <v/>
      </c>
    </row>
    <row r="47" spans="1:16" ht="18.600000000000001" x14ac:dyDescent="0.45">
      <c r="A47" s="22"/>
      <c r="B47" s="5">
        <v>38</v>
      </c>
      <c r="C47" s="53" t="str">
        <f>IFERROR(VLOOKUP($S$7&amp;"*"&amp;$B47,(テーブル1[]),C$8,FALSE),"")</f>
        <v/>
      </c>
      <c r="D47" s="53" t="str">
        <f>IFERROR(VLOOKUP($S$7&amp;"*"&amp;$B47,(テーブル1[]),D$8,FALSE),"")</f>
        <v/>
      </c>
      <c r="E47" s="53" t="str">
        <f>IFERROR(VLOOKUP($S$7&amp;"*"&amp;$B47,(テーブル1[]),E$8,FALSE),"")</f>
        <v/>
      </c>
      <c r="F47" s="53" t="str">
        <f>IFERROR(VLOOKUP($S$7&amp;"*"&amp;$B47,(テーブル1[]),F$8,FALSE),"")</f>
        <v/>
      </c>
      <c r="G47" s="53" t="str">
        <f>IFERROR(VLOOKUP($S$7&amp;"*"&amp;$B47,(テーブル1[]),G$8,FALSE),"")</f>
        <v/>
      </c>
      <c r="H47" s="53" t="str">
        <f>IFERROR(VLOOKUP($S$7&amp;"*"&amp;$B47,(テーブル1[]),H$8,FALSE),"")</f>
        <v/>
      </c>
      <c r="I47" s="53" t="str">
        <f>IFERROR(VLOOKUP($S$7&amp;"*"&amp;$B47,(テーブル1[]),I$8,FALSE),"")</f>
        <v/>
      </c>
      <c r="J47" s="53" t="str">
        <f>IFERROR(VLOOKUP($S$7&amp;"*"&amp;$B47,(テーブル1[]),J$8,FALSE),"")</f>
        <v/>
      </c>
      <c r="K47" s="53" t="str">
        <f>IFERROR(VLOOKUP($S$7&amp;"*"&amp;$B47,(テーブル1[]),K$8,FALSE),"")</f>
        <v/>
      </c>
      <c r="L47" s="53" t="str">
        <f>IFERROR(VLOOKUP($S$7&amp;"*"&amp;$B47,(テーブル1[]),L$8,FALSE),"")</f>
        <v/>
      </c>
      <c r="M47" s="53" t="str">
        <f>IFERROR(VLOOKUP($S$7&amp;"*"&amp;$B47,(テーブル1[]),M$8,FALSE),"")</f>
        <v/>
      </c>
      <c r="N47" s="53" t="str">
        <f>IFERROR(VLOOKUP($S$7&amp;"*"&amp;$B47,(テーブル1[]),N$8,FALSE),"")</f>
        <v/>
      </c>
      <c r="O47" s="53" t="str">
        <f>IFERROR(VLOOKUP($S$7&amp;"*"&amp;$B47,(テーブル1[]),O$8,FALSE),"")</f>
        <v/>
      </c>
      <c r="P47" s="53" t="str">
        <f>IFERROR(VLOOKUP($S$7&amp;"*"&amp;$B47,(テーブル1[]),P$8,FALSE),"")</f>
        <v/>
      </c>
    </row>
    <row r="48" spans="1:16" ht="18.600000000000001" x14ac:dyDescent="0.45">
      <c r="A48" s="22"/>
      <c r="B48" s="5">
        <v>39</v>
      </c>
      <c r="C48" s="53" t="str">
        <f>IFERROR(VLOOKUP($S$7&amp;"*"&amp;$B48,(テーブル1[]),C$8,FALSE),"")</f>
        <v/>
      </c>
      <c r="D48" s="53" t="str">
        <f>IFERROR(VLOOKUP($S$7&amp;"*"&amp;$B48,(テーブル1[]),D$8,FALSE),"")</f>
        <v/>
      </c>
      <c r="E48" s="53" t="str">
        <f>IFERROR(VLOOKUP($S$7&amp;"*"&amp;$B48,(テーブル1[]),E$8,FALSE),"")</f>
        <v/>
      </c>
      <c r="F48" s="53" t="str">
        <f>IFERROR(VLOOKUP($S$7&amp;"*"&amp;$B48,(テーブル1[]),F$8,FALSE),"")</f>
        <v/>
      </c>
      <c r="G48" s="53" t="str">
        <f>IFERROR(VLOOKUP($S$7&amp;"*"&amp;$B48,(テーブル1[]),G$8,FALSE),"")</f>
        <v/>
      </c>
      <c r="H48" s="53" t="str">
        <f>IFERROR(VLOOKUP($S$7&amp;"*"&amp;$B48,(テーブル1[]),H$8,FALSE),"")</f>
        <v/>
      </c>
      <c r="I48" s="53" t="str">
        <f>IFERROR(VLOOKUP($S$7&amp;"*"&amp;$B48,(テーブル1[]),I$8,FALSE),"")</f>
        <v/>
      </c>
      <c r="J48" s="53" t="str">
        <f>IFERROR(VLOOKUP($S$7&amp;"*"&amp;$B48,(テーブル1[]),J$8,FALSE),"")</f>
        <v/>
      </c>
      <c r="K48" s="53" t="str">
        <f>IFERROR(VLOOKUP($S$7&amp;"*"&amp;$B48,(テーブル1[]),K$8,FALSE),"")</f>
        <v/>
      </c>
      <c r="L48" s="53" t="str">
        <f>IFERROR(VLOOKUP($S$7&amp;"*"&amp;$B48,(テーブル1[]),L$8,FALSE),"")</f>
        <v/>
      </c>
      <c r="M48" s="53" t="str">
        <f>IFERROR(VLOOKUP($S$7&amp;"*"&amp;$B48,(テーブル1[]),M$8,FALSE),"")</f>
        <v/>
      </c>
      <c r="N48" s="53" t="str">
        <f>IFERROR(VLOOKUP($S$7&amp;"*"&amp;$B48,(テーブル1[]),N$8,FALSE),"")</f>
        <v/>
      </c>
      <c r="O48" s="53" t="str">
        <f>IFERROR(VLOOKUP($S$7&amp;"*"&amp;$B48,(テーブル1[]),O$8,FALSE),"")</f>
        <v/>
      </c>
      <c r="P48" s="53" t="str">
        <f>IFERROR(VLOOKUP($S$7&amp;"*"&amp;$B48,(テーブル1[]),P$8,FALSE),"")</f>
        <v/>
      </c>
    </row>
    <row r="49" spans="1:16" ht="18.600000000000001" x14ac:dyDescent="0.45">
      <c r="A49" s="22"/>
      <c r="B49" s="5">
        <v>40</v>
      </c>
      <c r="C49" s="53" t="str">
        <f>IFERROR(VLOOKUP($S$7&amp;"*"&amp;$B49,(テーブル1[]),C$8,FALSE),"")</f>
        <v/>
      </c>
      <c r="D49" s="53" t="str">
        <f>IFERROR(VLOOKUP($S$7&amp;"*"&amp;$B49,(テーブル1[]),D$8,FALSE),"")</f>
        <v/>
      </c>
      <c r="E49" s="53" t="str">
        <f>IFERROR(VLOOKUP($S$7&amp;"*"&amp;$B49,(テーブル1[]),E$8,FALSE),"")</f>
        <v/>
      </c>
      <c r="F49" s="53" t="str">
        <f>IFERROR(VLOOKUP($S$7&amp;"*"&amp;$B49,(テーブル1[]),F$8,FALSE),"")</f>
        <v/>
      </c>
      <c r="G49" s="53" t="str">
        <f>IFERROR(VLOOKUP($S$7&amp;"*"&amp;$B49,(テーブル1[]),G$8,FALSE),"")</f>
        <v/>
      </c>
      <c r="H49" s="53" t="str">
        <f>IFERROR(VLOOKUP($S$7&amp;"*"&amp;$B49,(テーブル1[]),H$8,FALSE),"")</f>
        <v/>
      </c>
      <c r="I49" s="53" t="str">
        <f>IFERROR(VLOOKUP($S$7&amp;"*"&amp;$B49,(テーブル1[]),I$8,FALSE),"")</f>
        <v/>
      </c>
      <c r="J49" s="53" t="str">
        <f>IFERROR(VLOOKUP($S$7&amp;"*"&amp;$B49,(テーブル1[]),J$8,FALSE),"")</f>
        <v/>
      </c>
      <c r="K49" s="53" t="str">
        <f>IFERROR(VLOOKUP($S$7&amp;"*"&amp;$B49,(テーブル1[]),K$8,FALSE),"")</f>
        <v/>
      </c>
      <c r="L49" s="53" t="str">
        <f>IFERROR(VLOOKUP($S$7&amp;"*"&amp;$B49,(テーブル1[]),L$8,FALSE),"")</f>
        <v/>
      </c>
      <c r="M49" s="53" t="str">
        <f>IFERROR(VLOOKUP($S$7&amp;"*"&amp;$B49,(テーブル1[]),M$8,FALSE),"")</f>
        <v/>
      </c>
      <c r="N49" s="53" t="str">
        <f>IFERROR(VLOOKUP($S$7&amp;"*"&amp;$B49,(テーブル1[]),N$8,FALSE),"")</f>
        <v/>
      </c>
      <c r="O49" s="53" t="str">
        <f>IFERROR(VLOOKUP($S$7&amp;"*"&amp;$B49,(テーブル1[]),O$8,FALSE),"")</f>
        <v/>
      </c>
      <c r="P49" s="53" t="str">
        <f>IFERROR(VLOOKUP($S$7&amp;"*"&amp;$B49,(テーブル1[]),P$8,FALSE),"")</f>
        <v/>
      </c>
    </row>
    <row r="50" spans="1:16" ht="18.600000000000001" x14ac:dyDescent="0.45">
      <c r="A50" s="22"/>
      <c r="B50" s="5">
        <v>41</v>
      </c>
      <c r="C50" s="53" t="str">
        <f>IFERROR(VLOOKUP($S$7&amp;"*"&amp;$B50,(テーブル1[]),C$8,FALSE),"")</f>
        <v/>
      </c>
      <c r="D50" s="53" t="str">
        <f>IFERROR(VLOOKUP($S$7&amp;"*"&amp;$B50,(テーブル1[]),D$8,FALSE),"")</f>
        <v/>
      </c>
      <c r="E50" s="53" t="str">
        <f>IFERROR(VLOOKUP($S$7&amp;"*"&amp;$B50,(テーブル1[]),E$8,FALSE),"")</f>
        <v/>
      </c>
      <c r="F50" s="53" t="str">
        <f>IFERROR(VLOOKUP($S$7&amp;"*"&amp;$B50,(テーブル1[]),F$8,FALSE),"")</f>
        <v/>
      </c>
      <c r="G50" s="53" t="str">
        <f>IFERROR(VLOOKUP($S$7&amp;"*"&amp;$B50,(テーブル1[]),G$8,FALSE),"")</f>
        <v/>
      </c>
      <c r="H50" s="53" t="str">
        <f>IFERROR(VLOOKUP($S$7&amp;"*"&amp;$B50,(テーブル1[]),H$8,FALSE),"")</f>
        <v/>
      </c>
      <c r="I50" s="53" t="str">
        <f>IFERROR(VLOOKUP($S$7&amp;"*"&amp;$B50,(テーブル1[]),I$8,FALSE),"")</f>
        <v/>
      </c>
      <c r="J50" s="53" t="str">
        <f>IFERROR(VLOOKUP($S$7&amp;"*"&amp;$B50,(テーブル1[]),J$8,FALSE),"")</f>
        <v/>
      </c>
      <c r="K50" s="53" t="str">
        <f>IFERROR(VLOOKUP($S$7&amp;"*"&amp;$B50,(テーブル1[]),K$8,FALSE),"")</f>
        <v/>
      </c>
      <c r="L50" s="53" t="str">
        <f>IFERROR(VLOOKUP($S$7&amp;"*"&amp;$B50,(テーブル1[]),L$8,FALSE),"")</f>
        <v/>
      </c>
      <c r="M50" s="53" t="str">
        <f>IFERROR(VLOOKUP($S$7&amp;"*"&amp;$B50,(テーブル1[]),M$8,FALSE),"")</f>
        <v/>
      </c>
      <c r="N50" s="53" t="str">
        <f>IFERROR(VLOOKUP($S$7&amp;"*"&amp;$B50,(テーブル1[]),N$8,FALSE),"")</f>
        <v/>
      </c>
      <c r="O50" s="53" t="str">
        <f>IFERROR(VLOOKUP($S$7&amp;"*"&amp;$B50,(テーブル1[]),O$8,FALSE),"")</f>
        <v/>
      </c>
      <c r="P50" s="53" t="str">
        <f>IFERROR(VLOOKUP($S$7&amp;"*"&amp;$B50,(テーブル1[]),P$8,FALSE),"")</f>
        <v/>
      </c>
    </row>
    <row r="51" spans="1:16" ht="18" x14ac:dyDescent="0.45">
      <c r="B51" s="5">
        <v>42</v>
      </c>
      <c r="C51" s="53" t="str">
        <f>IFERROR(VLOOKUP($S$7&amp;"*"&amp;$B51,(テーブル1[]),C$8,FALSE),"")</f>
        <v/>
      </c>
      <c r="D51" s="53" t="str">
        <f>IFERROR(VLOOKUP($S$7&amp;"*"&amp;$B51,(テーブル1[]),D$8,FALSE),"")</f>
        <v/>
      </c>
      <c r="E51" s="53" t="str">
        <f>IFERROR(VLOOKUP($S$7&amp;"*"&amp;$B51,(テーブル1[]),E$8,FALSE),"")</f>
        <v/>
      </c>
      <c r="F51" s="53" t="str">
        <f>IFERROR(VLOOKUP($S$7&amp;"*"&amp;$B51,(テーブル1[]),F$8,FALSE),"")</f>
        <v/>
      </c>
      <c r="G51" s="53" t="str">
        <f>IFERROR(VLOOKUP($S$7&amp;"*"&amp;$B51,(テーブル1[]),G$8,FALSE),"")</f>
        <v/>
      </c>
      <c r="H51" s="53" t="str">
        <f>IFERROR(VLOOKUP($S$7&amp;"*"&amp;$B51,(テーブル1[]),H$8,FALSE),"")</f>
        <v/>
      </c>
      <c r="I51" s="53" t="str">
        <f>IFERROR(VLOOKUP($S$7&amp;"*"&amp;$B51,(テーブル1[]),I$8,FALSE),"")</f>
        <v/>
      </c>
      <c r="J51" s="53" t="str">
        <f>IFERROR(VLOOKUP($S$7&amp;"*"&amp;$B51,(テーブル1[]),J$8,FALSE),"")</f>
        <v/>
      </c>
      <c r="K51" s="53" t="str">
        <f>IFERROR(VLOOKUP($S$7&amp;"*"&amp;$B51,(テーブル1[]),K$8,FALSE),"")</f>
        <v/>
      </c>
      <c r="L51" s="53" t="str">
        <f>IFERROR(VLOOKUP($S$7&amp;"*"&amp;$B51,(テーブル1[]),L$8,FALSE),"")</f>
        <v/>
      </c>
      <c r="M51" s="53" t="str">
        <f>IFERROR(VLOOKUP($S$7&amp;"*"&amp;$B51,(テーブル1[]),M$8,FALSE),"")</f>
        <v/>
      </c>
      <c r="N51" s="53" t="str">
        <f>IFERROR(VLOOKUP($S$7&amp;"*"&amp;$B51,(テーブル1[]),N$8,FALSE),"")</f>
        <v/>
      </c>
      <c r="O51" s="53" t="str">
        <f>IFERROR(VLOOKUP($S$7&amp;"*"&amp;$B51,(テーブル1[]),O$8,FALSE),"")</f>
        <v/>
      </c>
      <c r="P51" s="53" t="str">
        <f>IFERROR(VLOOKUP($S$7&amp;"*"&amp;$B51,(テーブル1[]),P$8,FALSE),"")</f>
        <v/>
      </c>
    </row>
    <row r="52" spans="1:16" ht="18" x14ac:dyDescent="0.45">
      <c r="B52" s="5">
        <v>43</v>
      </c>
      <c r="C52" s="53" t="str">
        <f>IFERROR(VLOOKUP($S$7&amp;"*"&amp;$B52,(テーブル1[]),C$8,FALSE),"")</f>
        <v/>
      </c>
      <c r="D52" s="53" t="str">
        <f>IFERROR(VLOOKUP($S$7&amp;"*"&amp;$B52,(テーブル1[]),D$8,FALSE),"")</f>
        <v/>
      </c>
      <c r="E52" s="53" t="str">
        <f>IFERROR(VLOOKUP($S$7&amp;"*"&amp;$B52,(テーブル1[]),E$8,FALSE),"")</f>
        <v/>
      </c>
      <c r="F52" s="53" t="str">
        <f>IFERROR(VLOOKUP($S$7&amp;"*"&amp;$B52,(テーブル1[]),F$8,FALSE),"")</f>
        <v/>
      </c>
      <c r="G52" s="53" t="str">
        <f>IFERROR(VLOOKUP($S$7&amp;"*"&amp;$B52,(テーブル1[]),G$8,FALSE),"")</f>
        <v/>
      </c>
      <c r="H52" s="53" t="str">
        <f>IFERROR(VLOOKUP($S$7&amp;"*"&amp;$B52,(テーブル1[]),H$8,FALSE),"")</f>
        <v/>
      </c>
      <c r="I52" s="53" t="str">
        <f>IFERROR(VLOOKUP($S$7&amp;"*"&amp;$B52,(テーブル1[]),I$8,FALSE),"")</f>
        <v/>
      </c>
      <c r="J52" s="53" t="str">
        <f>IFERROR(VLOOKUP($S$7&amp;"*"&amp;$B52,(テーブル1[]),J$8,FALSE),"")</f>
        <v/>
      </c>
      <c r="K52" s="53" t="str">
        <f>IFERROR(VLOOKUP($S$7&amp;"*"&amp;$B52,(テーブル1[]),K$8,FALSE),"")</f>
        <v/>
      </c>
      <c r="L52" s="53" t="str">
        <f>IFERROR(VLOOKUP($S$7&amp;"*"&amp;$B52,(テーブル1[]),L$8,FALSE),"")</f>
        <v/>
      </c>
      <c r="M52" s="53" t="str">
        <f>IFERROR(VLOOKUP($S$7&amp;"*"&amp;$B52,(テーブル1[]),M$8,FALSE),"")</f>
        <v/>
      </c>
      <c r="N52" s="53" t="str">
        <f>IFERROR(VLOOKUP($S$7&amp;"*"&amp;$B52,(テーブル1[]),N$8,FALSE),"")</f>
        <v/>
      </c>
      <c r="O52" s="53" t="str">
        <f>IFERROR(VLOOKUP($S$7&amp;"*"&amp;$B52,(テーブル1[]),O$8,FALSE),"")</f>
        <v/>
      </c>
      <c r="P52" s="53" t="str">
        <f>IFERROR(VLOOKUP($S$7&amp;"*"&amp;$B52,(テーブル1[]),P$8,FALSE),"")</f>
        <v/>
      </c>
    </row>
    <row r="53" spans="1:16" ht="18" x14ac:dyDescent="0.45">
      <c r="B53" s="5">
        <v>44</v>
      </c>
      <c r="C53" s="53" t="str">
        <f>IFERROR(VLOOKUP($S$7&amp;"*"&amp;$B53,(テーブル1[]),C$8,FALSE),"")</f>
        <v/>
      </c>
      <c r="D53" s="53" t="str">
        <f>IFERROR(VLOOKUP($S$7&amp;"*"&amp;$B53,(テーブル1[]),D$8,FALSE),"")</f>
        <v/>
      </c>
      <c r="E53" s="53" t="str">
        <f>IFERROR(VLOOKUP($S$7&amp;"*"&amp;$B53,(テーブル1[]),E$8,FALSE),"")</f>
        <v/>
      </c>
      <c r="F53" s="53" t="str">
        <f>IFERROR(VLOOKUP($S$7&amp;"*"&amp;$B53,(テーブル1[]),F$8,FALSE),"")</f>
        <v/>
      </c>
      <c r="G53" s="53" t="str">
        <f>IFERROR(VLOOKUP($S$7&amp;"*"&amp;$B53,(テーブル1[]),G$8,FALSE),"")</f>
        <v/>
      </c>
      <c r="H53" s="53" t="str">
        <f>IFERROR(VLOOKUP($S$7&amp;"*"&amp;$B53,(テーブル1[]),H$8,FALSE),"")</f>
        <v/>
      </c>
      <c r="I53" s="53" t="str">
        <f>IFERROR(VLOOKUP($S$7&amp;"*"&amp;$B53,(テーブル1[]),I$8,FALSE),"")</f>
        <v/>
      </c>
      <c r="J53" s="53" t="str">
        <f>IFERROR(VLOOKUP($S$7&amp;"*"&amp;$B53,(テーブル1[]),J$8,FALSE),"")</f>
        <v/>
      </c>
      <c r="K53" s="53" t="str">
        <f>IFERROR(VLOOKUP($S$7&amp;"*"&amp;$B53,(テーブル1[]),K$8,FALSE),"")</f>
        <v/>
      </c>
      <c r="L53" s="53" t="str">
        <f>IFERROR(VLOOKUP($S$7&amp;"*"&amp;$B53,(テーブル1[]),L$8,FALSE),"")</f>
        <v/>
      </c>
      <c r="M53" s="53" t="str">
        <f>IFERROR(VLOOKUP($S$7&amp;"*"&amp;$B53,(テーブル1[]),M$8,FALSE),"")</f>
        <v/>
      </c>
      <c r="N53" s="53" t="str">
        <f>IFERROR(VLOOKUP($S$7&amp;"*"&amp;$B53,(テーブル1[]),N$8,FALSE),"")</f>
        <v/>
      </c>
      <c r="O53" s="53" t="str">
        <f>IFERROR(VLOOKUP($S$7&amp;"*"&amp;$B53,(テーブル1[]),O$8,FALSE),"")</f>
        <v/>
      </c>
      <c r="P53" s="53" t="str">
        <f>IFERROR(VLOOKUP($S$7&amp;"*"&amp;$B53,(テーブル1[]),P$8,FALSE),"")</f>
        <v/>
      </c>
    </row>
    <row r="54" spans="1:16" ht="18" x14ac:dyDescent="0.45">
      <c r="B54" s="5">
        <v>45</v>
      </c>
      <c r="C54" s="53" t="str">
        <f>IFERROR(VLOOKUP($S$7&amp;"*"&amp;$B54,(テーブル1[]),C$8,FALSE),"")</f>
        <v/>
      </c>
      <c r="D54" s="53" t="str">
        <f>IFERROR(VLOOKUP($S$7&amp;"*"&amp;$B54,(テーブル1[]),D$8,FALSE),"")</f>
        <v/>
      </c>
      <c r="E54" s="53" t="str">
        <f>IFERROR(VLOOKUP($S$7&amp;"*"&amp;$B54,(テーブル1[]),E$8,FALSE),"")</f>
        <v/>
      </c>
      <c r="F54" s="53" t="str">
        <f>IFERROR(VLOOKUP($S$7&amp;"*"&amp;$B54,(テーブル1[]),F$8,FALSE),"")</f>
        <v/>
      </c>
      <c r="G54" s="53" t="str">
        <f>IFERROR(VLOOKUP($S$7&amp;"*"&amp;$B54,(テーブル1[]),G$8,FALSE),"")</f>
        <v/>
      </c>
      <c r="H54" s="53" t="str">
        <f>IFERROR(VLOOKUP($S$7&amp;"*"&amp;$B54,(テーブル1[]),H$8,FALSE),"")</f>
        <v/>
      </c>
      <c r="I54" s="53" t="str">
        <f>IFERROR(VLOOKUP($S$7&amp;"*"&amp;$B54,(テーブル1[]),I$8,FALSE),"")</f>
        <v/>
      </c>
      <c r="J54" s="53" t="str">
        <f>IFERROR(VLOOKUP($S$7&amp;"*"&amp;$B54,(テーブル1[]),J$8,FALSE),"")</f>
        <v/>
      </c>
      <c r="K54" s="53" t="str">
        <f>IFERROR(VLOOKUP($S$7&amp;"*"&amp;$B54,(テーブル1[]),K$8,FALSE),"")</f>
        <v/>
      </c>
      <c r="L54" s="53" t="str">
        <f>IFERROR(VLOOKUP($S$7&amp;"*"&amp;$B54,(テーブル1[]),L$8,FALSE),"")</f>
        <v/>
      </c>
      <c r="M54" s="53" t="str">
        <f>IFERROR(VLOOKUP($S$7&amp;"*"&amp;$B54,(テーブル1[]),M$8,FALSE),"")</f>
        <v/>
      </c>
      <c r="N54" s="53" t="str">
        <f>IFERROR(VLOOKUP($S$7&amp;"*"&amp;$B54,(テーブル1[]),N$8,FALSE),"")</f>
        <v/>
      </c>
      <c r="O54" s="53" t="str">
        <f>IFERROR(VLOOKUP($S$7&amp;"*"&amp;$B54,(テーブル1[]),O$8,FALSE),"")</f>
        <v/>
      </c>
      <c r="P54" s="53" t="str">
        <f>IFERROR(VLOOKUP($S$7&amp;"*"&amp;$B54,(テーブル1[]),P$8,FALSE),"")</f>
        <v/>
      </c>
    </row>
    <row r="55" spans="1:16" ht="18" x14ac:dyDescent="0.45">
      <c r="B55" s="5">
        <v>46</v>
      </c>
      <c r="C55" s="53" t="str">
        <f>IFERROR(VLOOKUP($S$7&amp;"*"&amp;$B55,(テーブル1[]),C$8,FALSE),"")</f>
        <v/>
      </c>
      <c r="D55" s="53" t="str">
        <f>IFERROR(VLOOKUP($S$7&amp;"*"&amp;$B55,(テーブル1[]),D$8,FALSE),"")</f>
        <v/>
      </c>
      <c r="E55" s="53" t="str">
        <f>IFERROR(VLOOKUP($S$7&amp;"*"&amp;$B55,(テーブル1[]),E$8,FALSE),"")</f>
        <v/>
      </c>
      <c r="F55" s="53" t="str">
        <f>IFERROR(VLOOKUP($S$7&amp;"*"&amp;$B55,(テーブル1[]),F$8,FALSE),"")</f>
        <v/>
      </c>
      <c r="G55" s="53" t="str">
        <f>IFERROR(VLOOKUP($S$7&amp;"*"&amp;$B55,(テーブル1[]),G$8,FALSE),"")</f>
        <v/>
      </c>
      <c r="H55" s="53" t="str">
        <f>IFERROR(VLOOKUP($S$7&amp;"*"&amp;$B55,(テーブル1[]),H$8,FALSE),"")</f>
        <v/>
      </c>
      <c r="I55" s="53" t="str">
        <f>IFERROR(VLOOKUP($S$7&amp;"*"&amp;$B55,(テーブル1[]),I$8,FALSE),"")</f>
        <v/>
      </c>
      <c r="J55" s="53" t="str">
        <f>IFERROR(VLOOKUP($S$7&amp;"*"&amp;$B55,(テーブル1[]),J$8,FALSE),"")</f>
        <v/>
      </c>
      <c r="K55" s="53" t="str">
        <f>IFERROR(VLOOKUP($S$7&amp;"*"&amp;$B55,(テーブル1[]),K$8,FALSE),"")</f>
        <v/>
      </c>
      <c r="L55" s="53" t="str">
        <f>IFERROR(VLOOKUP($S$7&amp;"*"&amp;$B55,(テーブル1[]),L$8,FALSE),"")</f>
        <v/>
      </c>
      <c r="M55" s="53" t="str">
        <f>IFERROR(VLOOKUP($S$7&amp;"*"&amp;$B55,(テーブル1[]),M$8,FALSE),"")</f>
        <v/>
      </c>
      <c r="N55" s="53" t="str">
        <f>IFERROR(VLOOKUP($S$7&amp;"*"&amp;$B55,(テーブル1[]),N$8,FALSE),"")</f>
        <v/>
      </c>
      <c r="O55" s="53" t="str">
        <f>IFERROR(VLOOKUP($S$7&amp;"*"&amp;$B55,(テーブル1[]),O$8,FALSE),"")</f>
        <v/>
      </c>
      <c r="P55" s="53" t="str">
        <f>IFERROR(VLOOKUP($S$7&amp;"*"&amp;$B55,(テーブル1[]),P$8,FALSE),"")</f>
        <v/>
      </c>
    </row>
    <row r="56" spans="1:16" ht="18" x14ac:dyDescent="0.45">
      <c r="B56" s="5">
        <v>47</v>
      </c>
      <c r="C56" s="53" t="str">
        <f>IFERROR(VLOOKUP($S$7&amp;"*"&amp;$B56,(テーブル1[]),C$8,FALSE),"")</f>
        <v/>
      </c>
      <c r="D56" s="53" t="str">
        <f>IFERROR(VLOOKUP($S$7&amp;"*"&amp;$B56,(テーブル1[]),D$8,FALSE),"")</f>
        <v/>
      </c>
      <c r="E56" s="53" t="str">
        <f>IFERROR(VLOOKUP($S$7&amp;"*"&amp;$B56,(テーブル1[]),E$8,FALSE),"")</f>
        <v/>
      </c>
      <c r="F56" s="53" t="str">
        <f>IFERROR(VLOOKUP($S$7&amp;"*"&amp;$B56,(テーブル1[]),F$8,FALSE),"")</f>
        <v/>
      </c>
      <c r="G56" s="53" t="str">
        <f>IFERROR(VLOOKUP($S$7&amp;"*"&amp;$B56,(テーブル1[]),G$8,FALSE),"")</f>
        <v/>
      </c>
      <c r="H56" s="53" t="str">
        <f>IFERROR(VLOOKUP($S$7&amp;"*"&amp;$B56,(テーブル1[]),H$8,FALSE),"")</f>
        <v/>
      </c>
      <c r="I56" s="53" t="str">
        <f>IFERROR(VLOOKUP($S$7&amp;"*"&amp;$B56,(テーブル1[]),I$8,FALSE),"")</f>
        <v/>
      </c>
      <c r="J56" s="53" t="str">
        <f>IFERROR(VLOOKUP($S$7&amp;"*"&amp;$B56,(テーブル1[]),J$8,FALSE),"")</f>
        <v/>
      </c>
      <c r="K56" s="53" t="str">
        <f>IFERROR(VLOOKUP($S$7&amp;"*"&amp;$B56,(テーブル1[]),K$8,FALSE),"")</f>
        <v/>
      </c>
      <c r="L56" s="53" t="str">
        <f>IFERROR(VLOOKUP($S$7&amp;"*"&amp;$B56,(テーブル1[]),L$8,FALSE),"")</f>
        <v/>
      </c>
      <c r="M56" s="53" t="str">
        <f>IFERROR(VLOOKUP($S$7&amp;"*"&amp;$B56,(テーブル1[]),M$8,FALSE),"")</f>
        <v/>
      </c>
      <c r="N56" s="53" t="str">
        <f>IFERROR(VLOOKUP($S$7&amp;"*"&amp;$B56,(テーブル1[]),N$8,FALSE),"")</f>
        <v/>
      </c>
      <c r="O56" s="53" t="str">
        <f>IFERROR(VLOOKUP($S$7&amp;"*"&amp;$B56,(テーブル1[]),O$8,FALSE),"")</f>
        <v/>
      </c>
      <c r="P56" s="53" t="str">
        <f>IFERROR(VLOOKUP($S$7&amp;"*"&amp;$B56,(テーブル1[]),P$8,FALSE),"")</f>
        <v/>
      </c>
    </row>
    <row r="57" spans="1:16" ht="18" x14ac:dyDescent="0.45">
      <c r="B57" s="5">
        <v>48</v>
      </c>
      <c r="C57" s="53" t="str">
        <f>IFERROR(VLOOKUP($S$7&amp;"*"&amp;$B57,(テーブル1[]),C$8,FALSE),"")</f>
        <v/>
      </c>
      <c r="D57" s="53" t="str">
        <f>IFERROR(VLOOKUP($S$7&amp;"*"&amp;$B57,(テーブル1[]),D$8,FALSE),"")</f>
        <v/>
      </c>
      <c r="E57" s="53" t="str">
        <f>IFERROR(VLOOKUP($S$7&amp;"*"&amp;$B57,(テーブル1[]),E$8,FALSE),"")</f>
        <v/>
      </c>
      <c r="F57" s="53" t="str">
        <f>IFERROR(VLOOKUP($S$7&amp;"*"&amp;$B57,(テーブル1[]),F$8,FALSE),"")</f>
        <v/>
      </c>
      <c r="G57" s="53" t="str">
        <f>IFERROR(VLOOKUP($S$7&amp;"*"&amp;$B57,(テーブル1[]),G$8,FALSE),"")</f>
        <v/>
      </c>
      <c r="H57" s="53" t="str">
        <f>IFERROR(VLOOKUP($S$7&amp;"*"&amp;$B57,(テーブル1[]),H$8,FALSE),"")</f>
        <v/>
      </c>
      <c r="I57" s="53" t="str">
        <f>IFERROR(VLOOKUP($S$7&amp;"*"&amp;$B57,(テーブル1[]),I$8,FALSE),"")</f>
        <v/>
      </c>
      <c r="J57" s="53" t="str">
        <f>IFERROR(VLOOKUP($S$7&amp;"*"&amp;$B57,(テーブル1[]),J$8,FALSE),"")</f>
        <v/>
      </c>
      <c r="K57" s="53" t="str">
        <f>IFERROR(VLOOKUP($S$7&amp;"*"&amp;$B57,(テーブル1[]),K$8,FALSE),"")</f>
        <v/>
      </c>
      <c r="L57" s="53" t="str">
        <f>IFERROR(VLOOKUP($S$7&amp;"*"&amp;$B57,(テーブル1[]),L$8,FALSE),"")</f>
        <v/>
      </c>
      <c r="M57" s="53" t="str">
        <f>IFERROR(VLOOKUP($S$7&amp;"*"&amp;$B57,(テーブル1[]),M$8,FALSE),"")</f>
        <v/>
      </c>
      <c r="N57" s="53" t="str">
        <f>IFERROR(VLOOKUP($S$7&amp;"*"&amp;$B57,(テーブル1[]),N$8,FALSE),"")</f>
        <v/>
      </c>
      <c r="O57" s="53" t="str">
        <f>IFERROR(VLOOKUP($S$7&amp;"*"&amp;$B57,(テーブル1[]),O$8,FALSE),"")</f>
        <v/>
      </c>
      <c r="P57" s="53" t="str">
        <f>IFERROR(VLOOKUP($S$7&amp;"*"&amp;$B57,(テーブル1[]),P$8,FALSE),"")</f>
        <v/>
      </c>
    </row>
    <row r="58" spans="1:16" ht="18" x14ac:dyDescent="0.45">
      <c r="B58" s="5">
        <v>49</v>
      </c>
      <c r="C58" s="53" t="str">
        <f>IFERROR(VLOOKUP($S$7&amp;"*"&amp;$B58,(テーブル1[]),C$8,FALSE),"")</f>
        <v/>
      </c>
      <c r="D58" s="53" t="str">
        <f>IFERROR(VLOOKUP($S$7&amp;"*"&amp;$B58,(テーブル1[]),D$8,FALSE),"")</f>
        <v/>
      </c>
      <c r="E58" s="53" t="str">
        <f>IFERROR(VLOOKUP($S$7&amp;"*"&amp;$B58,(テーブル1[]),E$8,FALSE),"")</f>
        <v/>
      </c>
      <c r="F58" s="53" t="str">
        <f>IFERROR(VLOOKUP($S$7&amp;"*"&amp;$B58,(テーブル1[]),F$8,FALSE),"")</f>
        <v/>
      </c>
      <c r="G58" s="53" t="str">
        <f>IFERROR(VLOOKUP($S$7&amp;"*"&amp;$B58,(テーブル1[]),G$8,FALSE),"")</f>
        <v/>
      </c>
      <c r="H58" s="53" t="str">
        <f>IFERROR(VLOOKUP($S$7&amp;"*"&amp;$B58,(テーブル1[]),H$8,FALSE),"")</f>
        <v/>
      </c>
      <c r="I58" s="53" t="str">
        <f>IFERROR(VLOOKUP($S$7&amp;"*"&amp;$B58,(テーブル1[]),I$8,FALSE),"")</f>
        <v/>
      </c>
      <c r="J58" s="53" t="str">
        <f>IFERROR(VLOOKUP($S$7&amp;"*"&amp;$B58,(テーブル1[]),J$8,FALSE),"")</f>
        <v/>
      </c>
      <c r="K58" s="53" t="str">
        <f>IFERROR(VLOOKUP($S$7&amp;"*"&amp;$B58,(テーブル1[]),K$8,FALSE),"")</f>
        <v/>
      </c>
      <c r="L58" s="53" t="str">
        <f>IFERROR(VLOOKUP($S$7&amp;"*"&amp;$B58,(テーブル1[]),L$8,FALSE),"")</f>
        <v/>
      </c>
      <c r="M58" s="53" t="str">
        <f>IFERROR(VLOOKUP($S$7&amp;"*"&amp;$B58,(テーブル1[]),M$8,FALSE),"")</f>
        <v/>
      </c>
      <c r="N58" s="53" t="str">
        <f>IFERROR(VLOOKUP($S$7&amp;"*"&amp;$B58,(テーブル1[]),N$8,FALSE),"")</f>
        <v/>
      </c>
      <c r="O58" s="53" t="str">
        <f>IFERROR(VLOOKUP($S$7&amp;"*"&amp;$B58,(テーブル1[]),O$8,FALSE),"")</f>
        <v/>
      </c>
      <c r="P58" s="53" t="str">
        <f>IFERROR(VLOOKUP($S$7&amp;"*"&amp;$B58,(テーブル1[]),P$8,FALSE),"")</f>
        <v/>
      </c>
    </row>
    <row r="59" spans="1:16" ht="18" x14ac:dyDescent="0.45">
      <c r="B59" s="5">
        <v>50</v>
      </c>
      <c r="C59" s="53" t="str">
        <f>IFERROR(VLOOKUP($S$7&amp;"*"&amp;$B59,(テーブル1[]),C$8,FALSE),"")</f>
        <v/>
      </c>
      <c r="D59" s="53" t="str">
        <f>IFERROR(VLOOKUP($S$7&amp;"*"&amp;$B59,(テーブル1[]),D$8,FALSE),"")</f>
        <v/>
      </c>
      <c r="E59" s="53" t="str">
        <f>IFERROR(VLOOKUP($S$7&amp;"*"&amp;$B59,(テーブル1[]),E$8,FALSE),"")</f>
        <v/>
      </c>
      <c r="F59" s="53" t="str">
        <f>IFERROR(VLOOKUP($S$7&amp;"*"&amp;$B59,(テーブル1[]),F$8,FALSE),"")</f>
        <v/>
      </c>
      <c r="G59" s="53" t="str">
        <f>IFERROR(VLOOKUP($S$7&amp;"*"&amp;$B59,(テーブル1[]),G$8,FALSE),"")</f>
        <v/>
      </c>
      <c r="H59" s="53" t="str">
        <f>IFERROR(VLOOKUP($S$7&amp;"*"&amp;$B59,(テーブル1[]),H$8,FALSE),"")</f>
        <v/>
      </c>
      <c r="I59" s="53" t="str">
        <f>IFERROR(VLOOKUP($S$7&amp;"*"&amp;$B59,(テーブル1[]),I$8,FALSE),"")</f>
        <v/>
      </c>
      <c r="J59" s="53" t="str">
        <f>IFERROR(VLOOKUP($S$7&amp;"*"&amp;$B59,(テーブル1[]),J$8,FALSE),"")</f>
        <v/>
      </c>
      <c r="K59" s="53" t="str">
        <f>IFERROR(VLOOKUP($S$7&amp;"*"&amp;$B59,(テーブル1[]),K$8,FALSE),"")</f>
        <v/>
      </c>
      <c r="L59" s="53" t="str">
        <f>IFERROR(VLOOKUP($S$7&amp;"*"&amp;$B59,(テーブル1[]),L$8,FALSE),"")</f>
        <v/>
      </c>
      <c r="M59" s="53" t="str">
        <f>IFERROR(VLOOKUP($S$7&amp;"*"&amp;$B59,(テーブル1[]),M$8,FALSE),"")</f>
        <v/>
      </c>
      <c r="N59" s="53" t="str">
        <f>IFERROR(VLOOKUP($S$7&amp;"*"&amp;$B59,(テーブル1[]),N$8,FALSE),"")</f>
        <v/>
      </c>
      <c r="O59" s="53" t="str">
        <f>IFERROR(VLOOKUP($S$7&amp;"*"&amp;$B59,(テーブル1[]),O$8,FALSE),"")</f>
        <v/>
      </c>
      <c r="P59" s="53" t="str">
        <f>IFERROR(VLOOKUP($S$7&amp;"*"&amp;$B59,(テーブル1[]),P$8,FALSE),"")</f>
        <v/>
      </c>
    </row>
    <row r="60" spans="1:16" ht="18" x14ac:dyDescent="0.45">
      <c r="B60" s="5">
        <v>51</v>
      </c>
      <c r="C60" s="53" t="str">
        <f>IFERROR(VLOOKUP($S$7&amp;"*"&amp;$B60,(テーブル1[]),C$8,FALSE),"")</f>
        <v/>
      </c>
      <c r="D60" s="53" t="str">
        <f>IFERROR(VLOOKUP($S$7&amp;"*"&amp;$B60,(テーブル1[]),D$8,FALSE),"")</f>
        <v/>
      </c>
      <c r="E60" s="53" t="str">
        <f>IFERROR(VLOOKUP($S$7&amp;"*"&amp;$B60,(テーブル1[]),E$8,FALSE),"")</f>
        <v/>
      </c>
      <c r="F60" s="53" t="str">
        <f>IFERROR(VLOOKUP($S$7&amp;"*"&amp;$B60,(テーブル1[]),F$8,FALSE),"")</f>
        <v/>
      </c>
      <c r="G60" s="53" t="str">
        <f>IFERROR(VLOOKUP($S$7&amp;"*"&amp;$B60,(テーブル1[]),G$8,FALSE),"")</f>
        <v/>
      </c>
      <c r="H60" s="53" t="str">
        <f>IFERROR(VLOOKUP($S$7&amp;"*"&amp;$B60,(テーブル1[]),H$8,FALSE),"")</f>
        <v/>
      </c>
      <c r="I60" s="53" t="str">
        <f>IFERROR(VLOOKUP($S$7&amp;"*"&amp;$B60,(テーブル1[]),I$8,FALSE),"")</f>
        <v/>
      </c>
      <c r="J60" s="53" t="str">
        <f>IFERROR(VLOOKUP($S$7&amp;"*"&amp;$B60,(テーブル1[]),J$8,FALSE),"")</f>
        <v/>
      </c>
      <c r="K60" s="53" t="str">
        <f>IFERROR(VLOOKUP($S$7&amp;"*"&amp;$B60,(テーブル1[]),K$8,FALSE),"")</f>
        <v/>
      </c>
      <c r="L60" s="53" t="str">
        <f>IFERROR(VLOOKUP($S$7&amp;"*"&amp;$B60,(テーブル1[]),L$8,FALSE),"")</f>
        <v/>
      </c>
      <c r="M60" s="53" t="str">
        <f>IFERROR(VLOOKUP($S$7&amp;"*"&amp;$B60,(テーブル1[]),M$8,FALSE),"")</f>
        <v/>
      </c>
      <c r="N60" s="53" t="str">
        <f>IFERROR(VLOOKUP($S$7&amp;"*"&amp;$B60,(テーブル1[]),N$8,FALSE),"")</f>
        <v/>
      </c>
      <c r="O60" s="53" t="str">
        <f>IFERROR(VLOOKUP($S$7&amp;"*"&amp;$B60,(テーブル1[]),O$8,FALSE),"")</f>
        <v/>
      </c>
      <c r="P60" s="53" t="str">
        <f>IFERROR(VLOOKUP($S$7&amp;"*"&amp;$B60,(テーブル1[]),P$8,FALSE),"")</f>
        <v/>
      </c>
    </row>
    <row r="61" spans="1:16" ht="18" x14ac:dyDescent="0.45">
      <c r="B61" s="5">
        <v>52</v>
      </c>
      <c r="C61" s="53" t="str">
        <f>IFERROR(VLOOKUP($S$7&amp;"*"&amp;$B61,(テーブル1[]),C$8,FALSE),"")</f>
        <v/>
      </c>
      <c r="D61" s="53" t="str">
        <f>IFERROR(VLOOKUP($S$7&amp;"*"&amp;$B61,(テーブル1[]),D$8,FALSE),"")</f>
        <v/>
      </c>
      <c r="E61" s="53" t="str">
        <f>IFERROR(VLOOKUP($S$7&amp;"*"&amp;$B61,(テーブル1[]),E$8,FALSE),"")</f>
        <v/>
      </c>
      <c r="F61" s="53" t="str">
        <f>IFERROR(VLOOKUP($S$7&amp;"*"&amp;$B61,(テーブル1[]),F$8,FALSE),"")</f>
        <v/>
      </c>
      <c r="G61" s="53" t="str">
        <f>IFERROR(VLOOKUP($S$7&amp;"*"&amp;$B61,(テーブル1[]),G$8,FALSE),"")</f>
        <v/>
      </c>
      <c r="H61" s="53" t="str">
        <f>IFERROR(VLOOKUP($S$7&amp;"*"&amp;$B61,(テーブル1[]),H$8,FALSE),"")</f>
        <v/>
      </c>
      <c r="I61" s="53" t="str">
        <f>IFERROR(VLOOKUP($S$7&amp;"*"&amp;$B61,(テーブル1[]),I$8,FALSE),"")</f>
        <v/>
      </c>
      <c r="J61" s="53" t="str">
        <f>IFERROR(VLOOKUP($S$7&amp;"*"&amp;$B61,(テーブル1[]),J$8,FALSE),"")</f>
        <v/>
      </c>
      <c r="K61" s="53" t="str">
        <f>IFERROR(VLOOKUP($S$7&amp;"*"&amp;$B61,(テーブル1[]),K$8,FALSE),"")</f>
        <v/>
      </c>
      <c r="L61" s="53" t="str">
        <f>IFERROR(VLOOKUP($S$7&amp;"*"&amp;$B61,(テーブル1[]),L$8,FALSE),"")</f>
        <v/>
      </c>
      <c r="M61" s="53" t="str">
        <f>IFERROR(VLOOKUP($S$7&amp;"*"&amp;$B61,(テーブル1[]),M$8,FALSE),"")</f>
        <v/>
      </c>
      <c r="N61" s="53" t="str">
        <f>IFERROR(VLOOKUP($S$7&amp;"*"&amp;$B61,(テーブル1[]),N$8,FALSE),"")</f>
        <v/>
      </c>
      <c r="O61" s="53" t="str">
        <f>IFERROR(VLOOKUP($S$7&amp;"*"&amp;$B61,(テーブル1[]),O$8,FALSE),"")</f>
        <v/>
      </c>
      <c r="P61" s="53" t="str">
        <f>IFERROR(VLOOKUP($S$7&amp;"*"&amp;$B61,(テーブル1[]),P$8,FALSE),"")</f>
        <v/>
      </c>
    </row>
    <row r="62" spans="1:16" ht="18" x14ac:dyDescent="0.45">
      <c r="B62" s="5">
        <v>53</v>
      </c>
      <c r="C62" s="53" t="str">
        <f>IFERROR(VLOOKUP($S$7&amp;"*"&amp;$B62,(テーブル1[]),C$8,FALSE),"")</f>
        <v/>
      </c>
      <c r="D62" s="53" t="str">
        <f>IFERROR(VLOOKUP($S$7&amp;"*"&amp;$B62,(テーブル1[]),D$8,FALSE),"")</f>
        <v/>
      </c>
      <c r="E62" s="53" t="str">
        <f>IFERROR(VLOOKUP($S$7&amp;"*"&amp;$B62,(テーブル1[]),E$8,FALSE),"")</f>
        <v/>
      </c>
      <c r="F62" s="53" t="str">
        <f>IFERROR(VLOOKUP($S$7&amp;"*"&amp;$B62,(テーブル1[]),F$8,FALSE),"")</f>
        <v/>
      </c>
      <c r="G62" s="53" t="str">
        <f>IFERROR(VLOOKUP($S$7&amp;"*"&amp;$B62,(テーブル1[]),G$8,FALSE),"")</f>
        <v/>
      </c>
      <c r="H62" s="53" t="str">
        <f>IFERROR(VLOOKUP($S$7&amp;"*"&amp;$B62,(テーブル1[]),H$8,FALSE),"")</f>
        <v/>
      </c>
      <c r="I62" s="53" t="str">
        <f>IFERROR(VLOOKUP($S$7&amp;"*"&amp;$B62,(テーブル1[]),I$8,FALSE),"")</f>
        <v/>
      </c>
      <c r="J62" s="53" t="str">
        <f>IFERROR(VLOOKUP($S$7&amp;"*"&amp;$B62,(テーブル1[]),J$8,FALSE),"")</f>
        <v/>
      </c>
      <c r="K62" s="53" t="str">
        <f>IFERROR(VLOOKUP($S$7&amp;"*"&amp;$B62,(テーブル1[]),K$8,FALSE),"")</f>
        <v/>
      </c>
      <c r="L62" s="53" t="str">
        <f>IFERROR(VLOOKUP($S$7&amp;"*"&amp;$B62,(テーブル1[]),L$8,FALSE),"")</f>
        <v/>
      </c>
      <c r="M62" s="53" t="str">
        <f>IFERROR(VLOOKUP($S$7&amp;"*"&amp;$B62,(テーブル1[]),M$8,FALSE),"")</f>
        <v/>
      </c>
      <c r="N62" s="53" t="str">
        <f>IFERROR(VLOOKUP($S$7&amp;"*"&amp;$B62,(テーブル1[]),N$8,FALSE),"")</f>
        <v/>
      </c>
      <c r="O62" s="53" t="str">
        <f>IFERROR(VLOOKUP($S$7&amp;"*"&amp;$B62,(テーブル1[]),O$8,FALSE),"")</f>
        <v/>
      </c>
      <c r="P62" s="53" t="str">
        <f>IFERROR(VLOOKUP($S$7&amp;"*"&amp;$B62,(テーブル1[]),P$8,FALSE),"")</f>
        <v/>
      </c>
    </row>
    <row r="63" spans="1:16" ht="18" x14ac:dyDescent="0.45">
      <c r="B63" s="5">
        <v>54</v>
      </c>
      <c r="C63" s="53" t="str">
        <f>IFERROR(VLOOKUP($S$7&amp;"*"&amp;$B63,(テーブル1[]),C$8,FALSE),"")</f>
        <v/>
      </c>
      <c r="D63" s="53" t="str">
        <f>IFERROR(VLOOKUP($S$7&amp;"*"&amp;$B63,(テーブル1[]),D$8,FALSE),"")</f>
        <v/>
      </c>
      <c r="E63" s="53" t="str">
        <f>IFERROR(VLOOKUP($S$7&amp;"*"&amp;$B63,(テーブル1[]),E$8,FALSE),"")</f>
        <v/>
      </c>
      <c r="F63" s="53" t="str">
        <f>IFERROR(VLOOKUP($S$7&amp;"*"&amp;$B63,(テーブル1[]),F$8,FALSE),"")</f>
        <v/>
      </c>
      <c r="G63" s="53" t="str">
        <f>IFERROR(VLOOKUP($S$7&amp;"*"&amp;$B63,(テーブル1[]),G$8,FALSE),"")</f>
        <v/>
      </c>
      <c r="H63" s="53" t="str">
        <f>IFERROR(VLOOKUP($S$7&amp;"*"&amp;$B63,(テーブル1[]),H$8,FALSE),"")</f>
        <v/>
      </c>
      <c r="I63" s="53" t="str">
        <f>IFERROR(VLOOKUP($S$7&amp;"*"&amp;$B63,(テーブル1[]),I$8,FALSE),"")</f>
        <v/>
      </c>
      <c r="J63" s="53" t="str">
        <f>IFERROR(VLOOKUP($S$7&amp;"*"&amp;$B63,(テーブル1[]),J$8,FALSE),"")</f>
        <v/>
      </c>
      <c r="K63" s="53" t="str">
        <f>IFERROR(VLOOKUP($S$7&amp;"*"&amp;$B63,(テーブル1[]),K$8,FALSE),"")</f>
        <v/>
      </c>
      <c r="L63" s="53" t="str">
        <f>IFERROR(VLOOKUP($S$7&amp;"*"&amp;$B63,(テーブル1[]),L$8,FALSE),"")</f>
        <v/>
      </c>
      <c r="M63" s="53" t="str">
        <f>IFERROR(VLOOKUP($S$7&amp;"*"&amp;$B63,(テーブル1[]),M$8,FALSE),"")</f>
        <v/>
      </c>
      <c r="N63" s="53" t="str">
        <f>IFERROR(VLOOKUP($S$7&amp;"*"&amp;$B63,(テーブル1[]),N$8,FALSE),"")</f>
        <v/>
      </c>
      <c r="O63" s="53" t="str">
        <f>IFERROR(VLOOKUP($S$7&amp;"*"&amp;$B63,(テーブル1[]),O$8,FALSE),"")</f>
        <v/>
      </c>
      <c r="P63" s="53" t="str">
        <f>IFERROR(VLOOKUP($S$7&amp;"*"&amp;$B63,(テーブル1[]),P$8,FALSE),"")</f>
        <v/>
      </c>
    </row>
    <row r="64" spans="1:16" ht="18" x14ac:dyDescent="0.45">
      <c r="B64" s="5">
        <v>55</v>
      </c>
      <c r="C64" s="53" t="str">
        <f>IFERROR(VLOOKUP($S$7&amp;"*"&amp;$B64,(テーブル1[]),C$8,FALSE),"")</f>
        <v/>
      </c>
      <c r="D64" s="53" t="str">
        <f>IFERROR(VLOOKUP($S$7&amp;"*"&amp;$B64,(テーブル1[]),D$8,FALSE),"")</f>
        <v/>
      </c>
      <c r="E64" s="53" t="str">
        <f>IFERROR(VLOOKUP($S$7&amp;"*"&amp;$B64,(テーブル1[]),E$8,FALSE),"")</f>
        <v/>
      </c>
      <c r="F64" s="53" t="str">
        <f>IFERROR(VLOOKUP($S$7&amp;"*"&amp;$B64,(テーブル1[]),F$8,FALSE),"")</f>
        <v/>
      </c>
      <c r="G64" s="53" t="str">
        <f>IFERROR(VLOOKUP($S$7&amp;"*"&amp;$B64,(テーブル1[]),G$8,FALSE),"")</f>
        <v/>
      </c>
      <c r="H64" s="53" t="str">
        <f>IFERROR(VLOOKUP($S$7&amp;"*"&amp;$B64,(テーブル1[]),H$8,FALSE),"")</f>
        <v/>
      </c>
      <c r="I64" s="53" t="str">
        <f>IFERROR(VLOOKUP($S$7&amp;"*"&amp;$B64,(テーブル1[]),I$8,FALSE),"")</f>
        <v/>
      </c>
      <c r="J64" s="53" t="str">
        <f>IFERROR(VLOOKUP($S$7&amp;"*"&amp;$B64,(テーブル1[]),J$8,FALSE),"")</f>
        <v/>
      </c>
      <c r="K64" s="53" t="str">
        <f>IFERROR(VLOOKUP($S$7&amp;"*"&amp;$B64,(テーブル1[]),K$8,FALSE),"")</f>
        <v/>
      </c>
      <c r="L64" s="53" t="str">
        <f>IFERROR(VLOOKUP($S$7&amp;"*"&amp;$B64,(テーブル1[]),L$8,FALSE),"")</f>
        <v/>
      </c>
      <c r="M64" s="53" t="str">
        <f>IFERROR(VLOOKUP($S$7&amp;"*"&amp;$B64,(テーブル1[]),M$8,FALSE),"")</f>
        <v/>
      </c>
      <c r="N64" s="53" t="str">
        <f>IFERROR(VLOOKUP($S$7&amp;"*"&amp;$B64,(テーブル1[]),N$8,FALSE),"")</f>
        <v/>
      </c>
      <c r="O64" s="53" t="str">
        <f>IFERROR(VLOOKUP($S$7&amp;"*"&amp;$B64,(テーブル1[]),O$8,FALSE),"")</f>
        <v/>
      </c>
      <c r="P64" s="53" t="str">
        <f>IFERROR(VLOOKUP($S$7&amp;"*"&amp;$B64,(テーブル1[]),P$8,FALSE),"")</f>
        <v/>
      </c>
    </row>
    <row r="65" spans="2:16" ht="18" x14ac:dyDescent="0.45">
      <c r="B65" s="5">
        <v>56</v>
      </c>
      <c r="C65" s="53" t="str">
        <f>IFERROR(VLOOKUP($S$7&amp;"*"&amp;$B65,(テーブル1[]),C$8,FALSE),"")</f>
        <v/>
      </c>
      <c r="D65" s="53" t="str">
        <f>IFERROR(VLOOKUP($S$7&amp;"*"&amp;$B65,(テーブル1[]),D$8,FALSE),"")</f>
        <v/>
      </c>
      <c r="E65" s="53" t="str">
        <f>IFERROR(VLOOKUP($S$7&amp;"*"&amp;$B65,(テーブル1[]),E$8,FALSE),"")</f>
        <v/>
      </c>
      <c r="F65" s="53" t="str">
        <f>IFERROR(VLOOKUP($S$7&amp;"*"&amp;$B65,(テーブル1[]),F$8,FALSE),"")</f>
        <v/>
      </c>
      <c r="G65" s="53" t="str">
        <f>IFERROR(VLOOKUP($S$7&amp;"*"&amp;$B65,(テーブル1[]),G$8,FALSE),"")</f>
        <v/>
      </c>
      <c r="H65" s="53" t="str">
        <f>IFERROR(VLOOKUP($S$7&amp;"*"&amp;$B65,(テーブル1[]),H$8,FALSE),"")</f>
        <v/>
      </c>
      <c r="I65" s="53" t="str">
        <f>IFERROR(VLOOKUP($S$7&amp;"*"&amp;$B65,(テーブル1[]),I$8,FALSE),"")</f>
        <v/>
      </c>
      <c r="J65" s="53" t="str">
        <f>IFERROR(VLOOKUP($S$7&amp;"*"&amp;$B65,(テーブル1[]),J$8,FALSE),"")</f>
        <v/>
      </c>
      <c r="K65" s="53" t="str">
        <f>IFERROR(VLOOKUP($S$7&amp;"*"&amp;$B65,(テーブル1[]),K$8,FALSE),"")</f>
        <v/>
      </c>
      <c r="L65" s="53" t="str">
        <f>IFERROR(VLOOKUP($S$7&amp;"*"&amp;$B65,(テーブル1[]),L$8,FALSE),"")</f>
        <v/>
      </c>
      <c r="M65" s="53" t="str">
        <f>IFERROR(VLOOKUP($S$7&amp;"*"&amp;$B65,(テーブル1[]),M$8,FALSE),"")</f>
        <v/>
      </c>
      <c r="N65" s="53" t="str">
        <f>IFERROR(VLOOKUP($S$7&amp;"*"&amp;$B65,(テーブル1[]),N$8,FALSE),"")</f>
        <v/>
      </c>
      <c r="O65" s="53" t="str">
        <f>IFERROR(VLOOKUP($S$7&amp;"*"&amp;$B65,(テーブル1[]),O$8,FALSE),"")</f>
        <v/>
      </c>
      <c r="P65" s="53" t="str">
        <f>IFERROR(VLOOKUP($S$7&amp;"*"&amp;$B65,(テーブル1[]),P$8,FALSE),"")</f>
        <v/>
      </c>
    </row>
    <row r="66" spans="2:16" ht="18" x14ac:dyDescent="0.45">
      <c r="B66" s="5">
        <v>57</v>
      </c>
      <c r="C66" s="53" t="str">
        <f>IFERROR(VLOOKUP($S$7&amp;"*"&amp;$B66,(テーブル1[]),C$8,FALSE),"")</f>
        <v/>
      </c>
      <c r="D66" s="53" t="str">
        <f>IFERROR(VLOOKUP($S$7&amp;"*"&amp;$B66,(テーブル1[]),D$8,FALSE),"")</f>
        <v/>
      </c>
      <c r="E66" s="53" t="str">
        <f>IFERROR(VLOOKUP($S$7&amp;"*"&amp;$B66,(テーブル1[]),E$8,FALSE),"")</f>
        <v/>
      </c>
      <c r="F66" s="53" t="str">
        <f>IFERROR(VLOOKUP($S$7&amp;"*"&amp;$B66,(テーブル1[]),F$8,FALSE),"")</f>
        <v/>
      </c>
      <c r="G66" s="53" t="str">
        <f>IFERROR(VLOOKUP($S$7&amp;"*"&amp;$B66,(テーブル1[]),G$8,FALSE),"")</f>
        <v/>
      </c>
      <c r="H66" s="53" t="str">
        <f>IFERROR(VLOOKUP($S$7&amp;"*"&amp;$B66,(テーブル1[]),H$8,FALSE),"")</f>
        <v/>
      </c>
      <c r="I66" s="53" t="str">
        <f>IFERROR(VLOOKUP($S$7&amp;"*"&amp;$B66,(テーブル1[]),I$8,FALSE),"")</f>
        <v/>
      </c>
      <c r="J66" s="53" t="str">
        <f>IFERROR(VLOOKUP($S$7&amp;"*"&amp;$B66,(テーブル1[]),J$8,FALSE),"")</f>
        <v/>
      </c>
      <c r="K66" s="53" t="str">
        <f>IFERROR(VLOOKUP($S$7&amp;"*"&amp;$B66,(テーブル1[]),K$8,FALSE),"")</f>
        <v/>
      </c>
      <c r="L66" s="53" t="str">
        <f>IFERROR(VLOOKUP($S$7&amp;"*"&amp;$B66,(テーブル1[]),L$8,FALSE),"")</f>
        <v/>
      </c>
      <c r="M66" s="53" t="str">
        <f>IFERROR(VLOOKUP($S$7&amp;"*"&amp;$B66,(テーブル1[]),M$8,FALSE),"")</f>
        <v/>
      </c>
      <c r="N66" s="53" t="str">
        <f>IFERROR(VLOOKUP($S$7&amp;"*"&amp;$B66,(テーブル1[]),N$8,FALSE),"")</f>
        <v/>
      </c>
      <c r="O66" s="53" t="str">
        <f>IFERROR(VLOOKUP($S$7&amp;"*"&amp;$B66,(テーブル1[]),O$8,FALSE),"")</f>
        <v/>
      </c>
      <c r="P66" s="53" t="str">
        <f>IFERROR(VLOOKUP($S$7&amp;"*"&amp;$B66,(テーブル1[]),P$8,FALSE),"")</f>
        <v/>
      </c>
    </row>
    <row r="67" spans="2:16" ht="18" x14ac:dyDescent="0.45">
      <c r="B67" s="5">
        <v>58</v>
      </c>
      <c r="C67" s="53" t="str">
        <f>IFERROR(VLOOKUP($S$7&amp;"*"&amp;$B67,(テーブル1[]),C$8,FALSE),"")</f>
        <v/>
      </c>
      <c r="D67" s="53" t="str">
        <f>IFERROR(VLOOKUP($S$7&amp;"*"&amp;$B67,(テーブル1[]),D$8,FALSE),"")</f>
        <v/>
      </c>
      <c r="E67" s="53" t="str">
        <f>IFERROR(VLOOKUP($S$7&amp;"*"&amp;$B67,(テーブル1[]),E$8,FALSE),"")</f>
        <v/>
      </c>
      <c r="F67" s="53" t="str">
        <f>IFERROR(VLOOKUP($S$7&amp;"*"&amp;$B67,(テーブル1[]),F$8,FALSE),"")</f>
        <v/>
      </c>
      <c r="G67" s="53" t="str">
        <f>IFERROR(VLOOKUP($S$7&amp;"*"&amp;$B67,(テーブル1[]),G$8,FALSE),"")</f>
        <v/>
      </c>
      <c r="H67" s="53" t="str">
        <f>IFERROR(VLOOKUP($S$7&amp;"*"&amp;$B67,(テーブル1[]),H$8,FALSE),"")</f>
        <v/>
      </c>
      <c r="I67" s="53" t="str">
        <f>IFERROR(VLOOKUP($S$7&amp;"*"&amp;$B67,(テーブル1[]),I$8,FALSE),"")</f>
        <v/>
      </c>
      <c r="J67" s="53" t="str">
        <f>IFERROR(VLOOKUP($S$7&amp;"*"&amp;$B67,(テーブル1[]),J$8,FALSE),"")</f>
        <v/>
      </c>
      <c r="K67" s="53" t="str">
        <f>IFERROR(VLOOKUP($S$7&amp;"*"&amp;$B67,(テーブル1[]),K$8,FALSE),"")</f>
        <v/>
      </c>
      <c r="L67" s="53" t="str">
        <f>IFERROR(VLOOKUP($S$7&amp;"*"&amp;$B67,(テーブル1[]),L$8,FALSE),"")</f>
        <v/>
      </c>
      <c r="M67" s="53" t="str">
        <f>IFERROR(VLOOKUP($S$7&amp;"*"&amp;$B67,(テーブル1[]),M$8,FALSE),"")</f>
        <v/>
      </c>
      <c r="N67" s="53" t="str">
        <f>IFERROR(VLOOKUP($S$7&amp;"*"&amp;$B67,(テーブル1[]),N$8,FALSE),"")</f>
        <v/>
      </c>
      <c r="O67" s="53" t="str">
        <f>IFERROR(VLOOKUP($S$7&amp;"*"&amp;$B67,(テーブル1[]),O$8,FALSE),"")</f>
        <v/>
      </c>
      <c r="P67" s="53" t="str">
        <f>IFERROR(VLOOKUP($S$7&amp;"*"&amp;$B67,(テーブル1[]),P$8,FALSE),"")</f>
        <v/>
      </c>
    </row>
    <row r="68" spans="2:16" ht="18" x14ac:dyDescent="0.45">
      <c r="B68" s="5">
        <v>59</v>
      </c>
      <c r="C68" s="53" t="str">
        <f>IFERROR(VLOOKUP($S$7&amp;"*"&amp;$B68,(テーブル1[]),C$8,FALSE),"")</f>
        <v/>
      </c>
      <c r="D68" s="53" t="str">
        <f>IFERROR(VLOOKUP($S$7&amp;"*"&amp;$B68,(テーブル1[]),D$8,FALSE),"")</f>
        <v/>
      </c>
      <c r="E68" s="53" t="str">
        <f>IFERROR(VLOOKUP($S$7&amp;"*"&amp;$B68,(テーブル1[]),E$8,FALSE),"")</f>
        <v/>
      </c>
      <c r="F68" s="53" t="str">
        <f>IFERROR(VLOOKUP($S$7&amp;"*"&amp;$B68,(テーブル1[]),F$8,FALSE),"")</f>
        <v/>
      </c>
      <c r="G68" s="53" t="str">
        <f>IFERROR(VLOOKUP($S$7&amp;"*"&amp;$B68,(テーブル1[]),G$8,FALSE),"")</f>
        <v/>
      </c>
      <c r="H68" s="53" t="str">
        <f>IFERROR(VLOOKUP($S$7&amp;"*"&amp;$B68,(テーブル1[]),H$8,FALSE),"")</f>
        <v/>
      </c>
      <c r="I68" s="53" t="str">
        <f>IFERROR(VLOOKUP($S$7&amp;"*"&amp;$B68,(テーブル1[]),I$8,FALSE),"")</f>
        <v/>
      </c>
      <c r="J68" s="53" t="str">
        <f>IFERROR(VLOOKUP($S$7&amp;"*"&amp;$B68,(テーブル1[]),J$8,FALSE),"")</f>
        <v/>
      </c>
      <c r="K68" s="53" t="str">
        <f>IFERROR(VLOOKUP($S$7&amp;"*"&amp;$B68,(テーブル1[]),K$8,FALSE),"")</f>
        <v/>
      </c>
      <c r="L68" s="53" t="str">
        <f>IFERROR(VLOOKUP($S$7&amp;"*"&amp;$B68,(テーブル1[]),L$8,FALSE),"")</f>
        <v/>
      </c>
      <c r="M68" s="53" t="str">
        <f>IFERROR(VLOOKUP($S$7&amp;"*"&amp;$B68,(テーブル1[]),M$8,FALSE),"")</f>
        <v/>
      </c>
      <c r="N68" s="53" t="str">
        <f>IFERROR(VLOOKUP($S$7&amp;"*"&amp;$B68,(テーブル1[]),N$8,FALSE),"")</f>
        <v/>
      </c>
      <c r="O68" s="53" t="str">
        <f>IFERROR(VLOOKUP($S$7&amp;"*"&amp;$B68,(テーブル1[]),O$8,FALSE),"")</f>
        <v/>
      </c>
      <c r="P68" s="53" t="str">
        <f>IFERROR(VLOOKUP($S$7&amp;"*"&amp;$B68,(テーブル1[]),P$8,FALSE),"")</f>
        <v/>
      </c>
    </row>
    <row r="69" spans="2:16" ht="18" x14ac:dyDescent="0.45">
      <c r="B69" s="5">
        <v>60</v>
      </c>
      <c r="C69" s="53" t="str">
        <f>IFERROR(VLOOKUP($S$7&amp;"*"&amp;$B69,(テーブル1[]),C$8,FALSE),"")</f>
        <v/>
      </c>
      <c r="D69" s="53" t="str">
        <f>IFERROR(VLOOKUP($S$7&amp;"*"&amp;$B69,(テーブル1[]),D$8,FALSE),"")</f>
        <v/>
      </c>
      <c r="E69" s="53" t="str">
        <f>IFERROR(VLOOKUP($S$7&amp;"*"&amp;$B69,(テーブル1[]),E$8,FALSE),"")</f>
        <v/>
      </c>
      <c r="F69" s="53" t="str">
        <f>IFERROR(VLOOKUP($S$7&amp;"*"&amp;$B69,(テーブル1[]),F$8,FALSE),"")</f>
        <v/>
      </c>
      <c r="G69" s="53" t="str">
        <f>IFERROR(VLOOKUP($S$7&amp;"*"&amp;$B69,(テーブル1[]),G$8,FALSE),"")</f>
        <v/>
      </c>
      <c r="H69" s="53" t="str">
        <f>IFERROR(VLOOKUP($S$7&amp;"*"&amp;$B69,(テーブル1[]),H$8,FALSE),"")</f>
        <v/>
      </c>
      <c r="I69" s="53" t="str">
        <f>IFERROR(VLOOKUP($S$7&amp;"*"&amp;$B69,(テーブル1[]),I$8,FALSE),"")</f>
        <v/>
      </c>
      <c r="J69" s="53" t="str">
        <f>IFERROR(VLOOKUP($S$7&amp;"*"&amp;$B69,(テーブル1[]),J$8,FALSE),"")</f>
        <v/>
      </c>
      <c r="K69" s="53" t="str">
        <f>IFERROR(VLOOKUP($S$7&amp;"*"&amp;$B69,(テーブル1[]),K$8,FALSE),"")</f>
        <v/>
      </c>
      <c r="L69" s="53" t="str">
        <f>IFERROR(VLOOKUP($S$7&amp;"*"&amp;$B69,(テーブル1[]),L$8,FALSE),"")</f>
        <v/>
      </c>
      <c r="M69" s="53" t="str">
        <f>IFERROR(VLOOKUP($S$7&amp;"*"&amp;$B69,(テーブル1[]),M$8,FALSE),"")</f>
        <v/>
      </c>
      <c r="N69" s="53" t="str">
        <f>IFERROR(VLOOKUP($S$7&amp;"*"&amp;$B69,(テーブル1[]),N$8,FALSE),"")</f>
        <v/>
      </c>
      <c r="O69" s="53" t="str">
        <f>IFERROR(VLOOKUP($S$7&amp;"*"&amp;$B69,(テーブル1[]),O$8,FALSE),"")</f>
        <v/>
      </c>
      <c r="P69" s="53" t="str">
        <f>IFERROR(VLOOKUP($S$7&amp;"*"&amp;$B69,(テーブル1[]),P$8,FALSE),"")</f>
        <v/>
      </c>
    </row>
    <row r="70" spans="2:16" ht="18" x14ac:dyDescent="0.45">
      <c r="B70" s="5">
        <v>61</v>
      </c>
      <c r="C70" s="53" t="str">
        <f>IFERROR(VLOOKUP($S$7&amp;"*"&amp;$B70,(テーブル1[]),C$8,FALSE),"")</f>
        <v/>
      </c>
      <c r="D70" s="53" t="str">
        <f>IFERROR(VLOOKUP($S$7&amp;"*"&amp;$B70,(テーブル1[]),D$8,FALSE),"")</f>
        <v/>
      </c>
      <c r="E70" s="53" t="str">
        <f>IFERROR(VLOOKUP($S$7&amp;"*"&amp;$B70,(テーブル1[]),E$8,FALSE),"")</f>
        <v/>
      </c>
      <c r="F70" s="53" t="str">
        <f>IFERROR(VLOOKUP($S$7&amp;"*"&amp;$B70,(テーブル1[]),F$8,FALSE),"")</f>
        <v/>
      </c>
      <c r="G70" s="53" t="str">
        <f>IFERROR(VLOOKUP($S$7&amp;"*"&amp;$B70,(テーブル1[]),G$8,FALSE),"")</f>
        <v/>
      </c>
      <c r="H70" s="53" t="str">
        <f>IFERROR(VLOOKUP($S$7&amp;"*"&amp;$B70,(テーブル1[]),H$8,FALSE),"")</f>
        <v/>
      </c>
      <c r="I70" s="53" t="str">
        <f>IFERROR(VLOOKUP($S$7&amp;"*"&amp;$B70,(テーブル1[]),I$8,FALSE),"")</f>
        <v/>
      </c>
      <c r="J70" s="53" t="str">
        <f>IFERROR(VLOOKUP($S$7&amp;"*"&amp;$B70,(テーブル1[]),J$8,FALSE),"")</f>
        <v/>
      </c>
      <c r="K70" s="53" t="str">
        <f>IFERROR(VLOOKUP($S$7&amp;"*"&amp;$B70,(テーブル1[]),K$8,FALSE),"")</f>
        <v/>
      </c>
      <c r="L70" s="53" t="str">
        <f>IFERROR(VLOOKUP($S$7&amp;"*"&amp;$B70,(テーブル1[]),L$8,FALSE),"")</f>
        <v/>
      </c>
      <c r="M70" s="53" t="str">
        <f>IFERROR(VLOOKUP($S$7&amp;"*"&amp;$B70,(テーブル1[]),M$8,FALSE),"")</f>
        <v/>
      </c>
      <c r="N70" s="53" t="str">
        <f>IFERROR(VLOOKUP($S$7&amp;"*"&amp;$B70,(テーブル1[]),N$8,FALSE),"")</f>
        <v/>
      </c>
      <c r="O70" s="53" t="str">
        <f>IFERROR(VLOOKUP($S$7&amp;"*"&amp;$B70,(テーブル1[]),O$8,FALSE),"")</f>
        <v/>
      </c>
      <c r="P70" s="53" t="str">
        <f>IFERROR(VLOOKUP($S$7&amp;"*"&amp;$B70,(テーブル1[]),P$8,FALSE),"")</f>
        <v/>
      </c>
    </row>
    <row r="71" spans="2:16" ht="18" x14ac:dyDescent="0.45">
      <c r="B71" s="5">
        <v>62</v>
      </c>
      <c r="C71" s="53" t="str">
        <f>IFERROR(VLOOKUP($S$7&amp;"*"&amp;$B71,(テーブル1[]),C$8,FALSE),"")</f>
        <v/>
      </c>
      <c r="D71" s="53" t="str">
        <f>IFERROR(VLOOKUP($S$7&amp;"*"&amp;$B71,(テーブル1[]),D$8,FALSE),"")</f>
        <v/>
      </c>
      <c r="E71" s="53" t="str">
        <f>IFERROR(VLOOKUP($S$7&amp;"*"&amp;$B71,(テーブル1[]),E$8,FALSE),"")</f>
        <v/>
      </c>
      <c r="F71" s="53" t="str">
        <f>IFERROR(VLOOKUP($S$7&amp;"*"&amp;$B71,(テーブル1[]),F$8,FALSE),"")</f>
        <v/>
      </c>
      <c r="G71" s="53" t="str">
        <f>IFERROR(VLOOKUP($S$7&amp;"*"&amp;$B71,(テーブル1[]),G$8,FALSE),"")</f>
        <v/>
      </c>
      <c r="H71" s="53" t="str">
        <f>IFERROR(VLOOKUP($S$7&amp;"*"&amp;$B71,(テーブル1[]),H$8,FALSE),"")</f>
        <v/>
      </c>
      <c r="I71" s="53" t="str">
        <f>IFERROR(VLOOKUP($S$7&amp;"*"&amp;$B71,(テーブル1[]),I$8,FALSE),"")</f>
        <v/>
      </c>
      <c r="J71" s="53" t="str">
        <f>IFERROR(VLOOKUP($S$7&amp;"*"&amp;$B71,(テーブル1[]),J$8,FALSE),"")</f>
        <v/>
      </c>
      <c r="K71" s="53" t="str">
        <f>IFERROR(VLOOKUP($S$7&amp;"*"&amp;$B71,(テーブル1[]),K$8,FALSE),"")</f>
        <v/>
      </c>
      <c r="L71" s="53" t="str">
        <f>IFERROR(VLOOKUP($S$7&amp;"*"&amp;$B71,(テーブル1[]),L$8,FALSE),"")</f>
        <v/>
      </c>
      <c r="M71" s="53" t="str">
        <f>IFERROR(VLOOKUP($S$7&amp;"*"&amp;$B71,(テーブル1[]),M$8,FALSE),"")</f>
        <v/>
      </c>
      <c r="N71" s="53" t="str">
        <f>IFERROR(VLOOKUP($S$7&amp;"*"&amp;$B71,(テーブル1[]),N$8,FALSE),"")</f>
        <v/>
      </c>
      <c r="O71" s="53" t="str">
        <f>IFERROR(VLOOKUP($S$7&amp;"*"&amp;$B71,(テーブル1[]),O$8,FALSE),"")</f>
        <v/>
      </c>
      <c r="P71" s="53" t="str">
        <f>IFERROR(VLOOKUP($S$7&amp;"*"&amp;$B71,(テーブル1[]),P$8,FALSE),"")</f>
        <v/>
      </c>
    </row>
    <row r="72" spans="2:16" ht="18" x14ac:dyDescent="0.45">
      <c r="B72" s="5">
        <v>63</v>
      </c>
      <c r="C72" s="53" t="str">
        <f>IFERROR(VLOOKUP($S$7&amp;"*"&amp;$B72,(テーブル1[]),C$8,FALSE),"")</f>
        <v/>
      </c>
      <c r="D72" s="53" t="str">
        <f>IFERROR(VLOOKUP($S$7&amp;"*"&amp;$B72,(テーブル1[]),D$8,FALSE),"")</f>
        <v/>
      </c>
      <c r="E72" s="53" t="str">
        <f>IFERROR(VLOOKUP($S$7&amp;"*"&amp;$B72,(テーブル1[]),E$8,FALSE),"")</f>
        <v/>
      </c>
      <c r="F72" s="53" t="str">
        <f>IFERROR(VLOOKUP($S$7&amp;"*"&amp;$B72,(テーブル1[]),F$8,FALSE),"")</f>
        <v/>
      </c>
      <c r="G72" s="53" t="str">
        <f>IFERROR(VLOOKUP($S$7&amp;"*"&amp;$B72,(テーブル1[]),G$8,FALSE),"")</f>
        <v/>
      </c>
      <c r="H72" s="53" t="str">
        <f>IFERROR(VLOOKUP($S$7&amp;"*"&amp;$B72,(テーブル1[]),H$8,FALSE),"")</f>
        <v/>
      </c>
      <c r="I72" s="53" t="str">
        <f>IFERROR(VLOOKUP($S$7&amp;"*"&amp;$B72,(テーブル1[]),I$8,FALSE),"")</f>
        <v/>
      </c>
      <c r="J72" s="53" t="str">
        <f>IFERROR(VLOOKUP($S$7&amp;"*"&amp;$B72,(テーブル1[]),J$8,FALSE),"")</f>
        <v/>
      </c>
      <c r="K72" s="53" t="str">
        <f>IFERROR(VLOOKUP($S$7&amp;"*"&amp;$B72,(テーブル1[]),K$8,FALSE),"")</f>
        <v/>
      </c>
      <c r="L72" s="53" t="str">
        <f>IFERROR(VLOOKUP($S$7&amp;"*"&amp;$B72,(テーブル1[]),L$8,FALSE),"")</f>
        <v/>
      </c>
      <c r="M72" s="53" t="str">
        <f>IFERROR(VLOOKUP($S$7&amp;"*"&amp;$B72,(テーブル1[]),M$8,FALSE),"")</f>
        <v/>
      </c>
      <c r="N72" s="53" t="str">
        <f>IFERROR(VLOOKUP($S$7&amp;"*"&amp;$B72,(テーブル1[]),N$8,FALSE),"")</f>
        <v/>
      </c>
      <c r="O72" s="53" t="str">
        <f>IFERROR(VLOOKUP($S$7&amp;"*"&amp;$B72,(テーブル1[]),O$8,FALSE),"")</f>
        <v/>
      </c>
      <c r="P72" s="53" t="str">
        <f>IFERROR(VLOOKUP($S$7&amp;"*"&amp;$B72,(テーブル1[]),P$8,FALSE),"")</f>
        <v/>
      </c>
    </row>
    <row r="73" spans="2:16" ht="18" x14ac:dyDescent="0.45">
      <c r="B73" s="5">
        <v>64</v>
      </c>
      <c r="C73" s="53" t="str">
        <f>IFERROR(VLOOKUP($S$7&amp;"*"&amp;$B73,(テーブル1[]),C$8,FALSE),"")</f>
        <v/>
      </c>
      <c r="D73" s="53" t="str">
        <f>IFERROR(VLOOKUP($S$7&amp;"*"&amp;$B73,(テーブル1[]),D$8,FALSE),"")</f>
        <v/>
      </c>
      <c r="E73" s="53" t="str">
        <f>IFERROR(VLOOKUP($S$7&amp;"*"&amp;$B73,(テーブル1[]),E$8,FALSE),"")</f>
        <v/>
      </c>
      <c r="F73" s="53" t="str">
        <f>IFERROR(VLOOKUP($S$7&amp;"*"&amp;$B73,(テーブル1[]),F$8,FALSE),"")</f>
        <v/>
      </c>
      <c r="G73" s="53" t="str">
        <f>IFERROR(VLOOKUP($S$7&amp;"*"&amp;$B73,(テーブル1[]),G$8,FALSE),"")</f>
        <v/>
      </c>
      <c r="H73" s="53" t="str">
        <f>IFERROR(VLOOKUP($S$7&amp;"*"&amp;$B73,(テーブル1[]),H$8,FALSE),"")</f>
        <v/>
      </c>
      <c r="I73" s="53" t="str">
        <f>IFERROR(VLOOKUP($S$7&amp;"*"&amp;$B73,(テーブル1[]),I$8,FALSE),"")</f>
        <v/>
      </c>
      <c r="J73" s="53" t="str">
        <f>IFERROR(VLOOKUP($S$7&amp;"*"&amp;$B73,(テーブル1[]),J$8,FALSE),"")</f>
        <v/>
      </c>
      <c r="K73" s="53" t="str">
        <f>IFERROR(VLOOKUP($S$7&amp;"*"&amp;$B73,(テーブル1[]),K$8,FALSE),"")</f>
        <v/>
      </c>
      <c r="L73" s="53" t="str">
        <f>IFERROR(VLOOKUP($S$7&amp;"*"&amp;$B73,(テーブル1[]),L$8,FALSE),"")</f>
        <v/>
      </c>
      <c r="M73" s="53" t="str">
        <f>IFERROR(VLOOKUP($S$7&amp;"*"&amp;$B73,(テーブル1[]),M$8,FALSE),"")</f>
        <v/>
      </c>
      <c r="N73" s="53" t="str">
        <f>IFERROR(VLOOKUP($S$7&amp;"*"&amp;$B73,(テーブル1[]),N$8,FALSE),"")</f>
        <v/>
      </c>
      <c r="O73" s="53" t="str">
        <f>IFERROR(VLOOKUP($S$7&amp;"*"&amp;$B73,(テーブル1[]),O$8,FALSE),"")</f>
        <v/>
      </c>
      <c r="P73" s="53" t="str">
        <f>IFERROR(VLOOKUP($S$7&amp;"*"&amp;$B73,(テーブル1[]),P$8,FALSE),"")</f>
        <v/>
      </c>
    </row>
    <row r="74" spans="2:16" ht="18" x14ac:dyDescent="0.45">
      <c r="B74" s="5">
        <v>65</v>
      </c>
      <c r="C74" s="53" t="str">
        <f>IFERROR(VLOOKUP($S$7&amp;"*"&amp;$B74,(テーブル1[]),C$8,FALSE),"")</f>
        <v/>
      </c>
      <c r="D74" s="53" t="str">
        <f>IFERROR(VLOOKUP($S$7&amp;"*"&amp;$B74,(テーブル1[]),D$8,FALSE),"")</f>
        <v/>
      </c>
      <c r="E74" s="53" t="str">
        <f>IFERROR(VLOOKUP($S$7&amp;"*"&amp;$B74,(テーブル1[]),E$8,FALSE),"")</f>
        <v/>
      </c>
      <c r="F74" s="53" t="str">
        <f>IFERROR(VLOOKUP($S$7&amp;"*"&amp;$B74,(テーブル1[]),F$8,FALSE),"")</f>
        <v/>
      </c>
      <c r="G74" s="53" t="str">
        <f>IFERROR(VLOOKUP($S$7&amp;"*"&amp;$B74,(テーブル1[]),G$8,FALSE),"")</f>
        <v/>
      </c>
      <c r="H74" s="53" t="str">
        <f>IFERROR(VLOOKUP($S$7&amp;"*"&amp;$B74,(テーブル1[]),H$8,FALSE),"")</f>
        <v/>
      </c>
      <c r="I74" s="53" t="str">
        <f>IFERROR(VLOOKUP($S$7&amp;"*"&amp;$B74,(テーブル1[]),I$8,FALSE),"")</f>
        <v/>
      </c>
      <c r="J74" s="53" t="str">
        <f>IFERROR(VLOOKUP($S$7&amp;"*"&amp;$B74,(テーブル1[]),J$8,FALSE),"")</f>
        <v/>
      </c>
      <c r="K74" s="53" t="str">
        <f>IFERROR(VLOOKUP($S$7&amp;"*"&amp;$B74,(テーブル1[]),K$8,FALSE),"")</f>
        <v/>
      </c>
      <c r="L74" s="53" t="str">
        <f>IFERROR(VLOOKUP($S$7&amp;"*"&amp;$B74,(テーブル1[]),L$8,FALSE),"")</f>
        <v/>
      </c>
      <c r="M74" s="53" t="str">
        <f>IFERROR(VLOOKUP($S$7&amp;"*"&amp;$B74,(テーブル1[]),M$8,FALSE),"")</f>
        <v/>
      </c>
      <c r="N74" s="53" t="str">
        <f>IFERROR(VLOOKUP($S$7&amp;"*"&amp;$B74,(テーブル1[]),N$8,FALSE),"")</f>
        <v/>
      </c>
      <c r="O74" s="53" t="str">
        <f>IFERROR(VLOOKUP($S$7&amp;"*"&amp;$B74,(テーブル1[]),O$8,FALSE),"")</f>
        <v/>
      </c>
      <c r="P74" s="53" t="str">
        <f>IFERROR(VLOOKUP($S$7&amp;"*"&amp;$B74,(テーブル1[]),P$8,FALSE),"")</f>
        <v/>
      </c>
    </row>
    <row r="75" spans="2:16" ht="18" x14ac:dyDescent="0.45">
      <c r="B75" s="5">
        <v>66</v>
      </c>
      <c r="C75" s="53" t="str">
        <f>IFERROR(VLOOKUP($S$7&amp;"*"&amp;$B75,(テーブル1[]),C$8,FALSE),"")</f>
        <v/>
      </c>
      <c r="D75" s="53" t="str">
        <f>IFERROR(VLOOKUP($S$7&amp;"*"&amp;$B75,(テーブル1[]),D$8,FALSE),"")</f>
        <v/>
      </c>
      <c r="E75" s="53" t="str">
        <f>IFERROR(VLOOKUP($S$7&amp;"*"&amp;$B75,(テーブル1[]),E$8,FALSE),"")</f>
        <v/>
      </c>
      <c r="F75" s="53" t="str">
        <f>IFERROR(VLOOKUP($S$7&amp;"*"&amp;$B75,(テーブル1[]),F$8,FALSE),"")</f>
        <v/>
      </c>
      <c r="G75" s="53" t="str">
        <f>IFERROR(VLOOKUP($S$7&amp;"*"&amp;$B75,(テーブル1[]),G$8,FALSE),"")</f>
        <v/>
      </c>
      <c r="H75" s="53" t="str">
        <f>IFERROR(VLOOKUP($S$7&amp;"*"&amp;$B75,(テーブル1[]),H$8,FALSE),"")</f>
        <v/>
      </c>
      <c r="I75" s="53" t="str">
        <f>IFERROR(VLOOKUP($S$7&amp;"*"&amp;$B75,(テーブル1[]),I$8,FALSE),"")</f>
        <v/>
      </c>
      <c r="J75" s="53" t="str">
        <f>IFERROR(VLOOKUP($S$7&amp;"*"&amp;$B75,(テーブル1[]),J$8,FALSE),"")</f>
        <v/>
      </c>
      <c r="K75" s="53" t="str">
        <f>IFERROR(VLOOKUP($S$7&amp;"*"&amp;$B75,(テーブル1[]),K$8,FALSE),"")</f>
        <v/>
      </c>
      <c r="L75" s="53" t="str">
        <f>IFERROR(VLOOKUP($S$7&amp;"*"&amp;$B75,(テーブル1[]),L$8,FALSE),"")</f>
        <v/>
      </c>
      <c r="M75" s="53" t="str">
        <f>IFERROR(VLOOKUP($S$7&amp;"*"&amp;$B75,(テーブル1[]),M$8,FALSE),"")</f>
        <v/>
      </c>
      <c r="N75" s="53" t="str">
        <f>IFERROR(VLOOKUP($S$7&amp;"*"&amp;$B75,(テーブル1[]),N$8,FALSE),"")</f>
        <v/>
      </c>
      <c r="O75" s="53" t="str">
        <f>IFERROR(VLOOKUP($S$7&amp;"*"&amp;$B75,(テーブル1[]),O$8,FALSE),"")</f>
        <v/>
      </c>
      <c r="P75" s="53" t="str">
        <f>IFERROR(VLOOKUP($S$7&amp;"*"&amp;$B75,(テーブル1[]),P$8,FALSE),"")</f>
        <v/>
      </c>
    </row>
    <row r="76" spans="2:16" ht="18" x14ac:dyDescent="0.45">
      <c r="B76" s="5">
        <v>67</v>
      </c>
      <c r="C76" s="53" t="str">
        <f>IFERROR(VLOOKUP($S$7&amp;"*"&amp;$B76,(テーブル1[]),C$8,FALSE),"")</f>
        <v/>
      </c>
      <c r="D76" s="53" t="str">
        <f>IFERROR(VLOOKUP($S$7&amp;"*"&amp;$B76,(テーブル1[]),D$8,FALSE),"")</f>
        <v/>
      </c>
      <c r="E76" s="53" t="str">
        <f>IFERROR(VLOOKUP($S$7&amp;"*"&amp;$B76,(テーブル1[]),E$8,FALSE),"")</f>
        <v/>
      </c>
      <c r="F76" s="53" t="str">
        <f>IFERROR(VLOOKUP($S$7&amp;"*"&amp;$B76,(テーブル1[]),F$8,FALSE),"")</f>
        <v/>
      </c>
      <c r="G76" s="53" t="str">
        <f>IFERROR(VLOOKUP($S$7&amp;"*"&amp;$B76,(テーブル1[]),G$8,FALSE),"")</f>
        <v/>
      </c>
      <c r="H76" s="53" t="str">
        <f>IFERROR(VLOOKUP($S$7&amp;"*"&amp;$B76,(テーブル1[]),H$8,FALSE),"")</f>
        <v/>
      </c>
      <c r="I76" s="53" t="str">
        <f>IFERROR(VLOOKUP($S$7&amp;"*"&amp;$B76,(テーブル1[]),I$8,FALSE),"")</f>
        <v/>
      </c>
      <c r="J76" s="53" t="str">
        <f>IFERROR(VLOOKUP($S$7&amp;"*"&amp;$B76,(テーブル1[]),J$8,FALSE),"")</f>
        <v/>
      </c>
      <c r="K76" s="53" t="str">
        <f>IFERROR(VLOOKUP($S$7&amp;"*"&amp;$B76,(テーブル1[]),K$8,FALSE),"")</f>
        <v/>
      </c>
      <c r="L76" s="53" t="str">
        <f>IFERROR(VLOOKUP($S$7&amp;"*"&amp;$B76,(テーブル1[]),L$8,FALSE),"")</f>
        <v/>
      </c>
      <c r="M76" s="53" t="str">
        <f>IFERROR(VLOOKUP($S$7&amp;"*"&amp;$B76,(テーブル1[]),M$8,FALSE),"")</f>
        <v/>
      </c>
      <c r="N76" s="53" t="str">
        <f>IFERROR(VLOOKUP($S$7&amp;"*"&amp;$B76,(テーブル1[]),N$8,FALSE),"")</f>
        <v/>
      </c>
      <c r="O76" s="53" t="str">
        <f>IFERROR(VLOOKUP($S$7&amp;"*"&amp;$B76,(テーブル1[]),O$8,FALSE),"")</f>
        <v/>
      </c>
      <c r="P76" s="53" t="str">
        <f>IFERROR(VLOOKUP($S$7&amp;"*"&amp;$B76,(テーブル1[]),P$8,FALSE),"")</f>
        <v/>
      </c>
    </row>
    <row r="77" spans="2:16" ht="18" x14ac:dyDescent="0.45">
      <c r="B77" s="5">
        <v>68</v>
      </c>
      <c r="C77" s="53" t="str">
        <f>IFERROR(VLOOKUP($S$7&amp;"*"&amp;$B77,(テーブル1[]),C$8,FALSE),"")</f>
        <v/>
      </c>
      <c r="D77" s="53" t="str">
        <f>IFERROR(VLOOKUP($S$7&amp;"*"&amp;$B77,(テーブル1[]),D$8,FALSE),"")</f>
        <v/>
      </c>
      <c r="E77" s="53" t="str">
        <f>IFERROR(VLOOKUP($S$7&amp;"*"&amp;$B77,(テーブル1[]),E$8,FALSE),"")</f>
        <v/>
      </c>
      <c r="F77" s="53" t="str">
        <f>IFERROR(VLOOKUP($S$7&amp;"*"&amp;$B77,(テーブル1[]),F$8,FALSE),"")</f>
        <v/>
      </c>
      <c r="G77" s="53" t="str">
        <f>IFERROR(VLOOKUP($S$7&amp;"*"&amp;$B77,(テーブル1[]),G$8,FALSE),"")</f>
        <v/>
      </c>
      <c r="H77" s="53" t="str">
        <f>IFERROR(VLOOKUP($S$7&amp;"*"&amp;$B77,(テーブル1[]),H$8,FALSE),"")</f>
        <v/>
      </c>
      <c r="I77" s="53" t="str">
        <f>IFERROR(VLOOKUP($S$7&amp;"*"&amp;$B77,(テーブル1[]),I$8,FALSE),"")</f>
        <v/>
      </c>
      <c r="J77" s="53" t="str">
        <f>IFERROR(VLOOKUP($S$7&amp;"*"&amp;$B77,(テーブル1[]),J$8,FALSE),"")</f>
        <v/>
      </c>
      <c r="K77" s="53" t="str">
        <f>IFERROR(VLOOKUP($S$7&amp;"*"&amp;$B77,(テーブル1[]),K$8,FALSE),"")</f>
        <v/>
      </c>
      <c r="L77" s="53" t="str">
        <f>IFERROR(VLOOKUP($S$7&amp;"*"&amp;$B77,(テーブル1[]),L$8,FALSE),"")</f>
        <v/>
      </c>
      <c r="M77" s="53" t="str">
        <f>IFERROR(VLOOKUP($S$7&amp;"*"&amp;$B77,(テーブル1[]),M$8,FALSE),"")</f>
        <v/>
      </c>
      <c r="N77" s="53" t="str">
        <f>IFERROR(VLOOKUP($S$7&amp;"*"&amp;$B77,(テーブル1[]),N$8,FALSE),"")</f>
        <v/>
      </c>
      <c r="O77" s="53" t="str">
        <f>IFERROR(VLOOKUP($S$7&amp;"*"&amp;$B77,(テーブル1[]),O$8,FALSE),"")</f>
        <v/>
      </c>
      <c r="P77" s="53" t="str">
        <f>IFERROR(VLOOKUP($S$7&amp;"*"&amp;$B77,(テーブル1[]),P$8,FALSE),"")</f>
        <v/>
      </c>
    </row>
    <row r="78" spans="2:16" ht="18" x14ac:dyDescent="0.45">
      <c r="B78" s="5">
        <v>69</v>
      </c>
      <c r="C78" s="53" t="str">
        <f>IFERROR(VLOOKUP($S$7&amp;"*"&amp;$B78,(テーブル1[]),C$8,FALSE),"")</f>
        <v/>
      </c>
      <c r="D78" s="53" t="str">
        <f>IFERROR(VLOOKUP($S$7&amp;"*"&amp;$B78,(テーブル1[]),D$8,FALSE),"")</f>
        <v/>
      </c>
      <c r="E78" s="53" t="str">
        <f>IFERROR(VLOOKUP($S$7&amp;"*"&amp;$B78,(テーブル1[]),E$8,FALSE),"")</f>
        <v/>
      </c>
      <c r="F78" s="53" t="str">
        <f>IFERROR(VLOOKUP($S$7&amp;"*"&amp;$B78,(テーブル1[]),F$8,FALSE),"")</f>
        <v/>
      </c>
      <c r="G78" s="53" t="str">
        <f>IFERROR(VLOOKUP($S$7&amp;"*"&amp;$B78,(テーブル1[]),G$8,FALSE),"")</f>
        <v/>
      </c>
      <c r="H78" s="53" t="str">
        <f>IFERROR(VLOOKUP($S$7&amp;"*"&amp;$B78,(テーブル1[]),H$8,FALSE),"")</f>
        <v/>
      </c>
      <c r="I78" s="53" t="str">
        <f>IFERROR(VLOOKUP($S$7&amp;"*"&amp;$B78,(テーブル1[]),I$8,FALSE),"")</f>
        <v/>
      </c>
      <c r="J78" s="53" t="str">
        <f>IFERROR(VLOOKUP($S$7&amp;"*"&amp;$B78,(テーブル1[]),J$8,FALSE),"")</f>
        <v/>
      </c>
      <c r="K78" s="53" t="str">
        <f>IFERROR(VLOOKUP($S$7&amp;"*"&amp;$B78,(テーブル1[]),K$8,FALSE),"")</f>
        <v/>
      </c>
      <c r="L78" s="53" t="str">
        <f>IFERROR(VLOOKUP($S$7&amp;"*"&amp;$B78,(テーブル1[]),L$8,FALSE),"")</f>
        <v/>
      </c>
      <c r="M78" s="53" t="str">
        <f>IFERROR(VLOOKUP($S$7&amp;"*"&amp;$B78,(テーブル1[]),M$8,FALSE),"")</f>
        <v/>
      </c>
      <c r="N78" s="53" t="str">
        <f>IFERROR(VLOOKUP($S$7&amp;"*"&amp;$B78,(テーブル1[]),N$8,FALSE),"")</f>
        <v/>
      </c>
      <c r="O78" s="53" t="str">
        <f>IFERROR(VLOOKUP($S$7&amp;"*"&amp;$B78,(テーブル1[]),O$8,FALSE),"")</f>
        <v/>
      </c>
      <c r="P78" s="53" t="str">
        <f>IFERROR(VLOOKUP($S$7&amp;"*"&amp;$B78,(テーブル1[]),P$8,FALSE),"")</f>
        <v/>
      </c>
    </row>
    <row r="79" spans="2:16" ht="18" x14ac:dyDescent="0.45">
      <c r="B79" s="5">
        <v>70</v>
      </c>
      <c r="C79" s="53" t="str">
        <f>IFERROR(VLOOKUP($S$7&amp;"*"&amp;$B79,(テーブル1[]),C$8,FALSE),"")</f>
        <v/>
      </c>
      <c r="D79" s="53" t="str">
        <f>IFERROR(VLOOKUP($S$7&amp;"*"&amp;$B79,(テーブル1[]),D$8,FALSE),"")</f>
        <v/>
      </c>
      <c r="E79" s="53" t="str">
        <f>IFERROR(VLOOKUP($S$7&amp;"*"&amp;$B79,(テーブル1[]),E$8,FALSE),"")</f>
        <v/>
      </c>
      <c r="F79" s="53" t="str">
        <f>IFERROR(VLOOKUP($S$7&amp;"*"&amp;$B79,(テーブル1[]),F$8,FALSE),"")</f>
        <v/>
      </c>
      <c r="G79" s="53" t="str">
        <f>IFERROR(VLOOKUP($S$7&amp;"*"&amp;$B79,(テーブル1[]),G$8,FALSE),"")</f>
        <v/>
      </c>
      <c r="H79" s="53" t="str">
        <f>IFERROR(VLOOKUP($S$7&amp;"*"&amp;$B79,(テーブル1[]),H$8,FALSE),"")</f>
        <v/>
      </c>
      <c r="I79" s="53" t="str">
        <f>IFERROR(VLOOKUP($S$7&amp;"*"&amp;$B79,(テーブル1[]),I$8,FALSE),"")</f>
        <v/>
      </c>
      <c r="J79" s="53" t="str">
        <f>IFERROR(VLOOKUP($S$7&amp;"*"&amp;$B79,(テーブル1[]),J$8,FALSE),"")</f>
        <v/>
      </c>
      <c r="K79" s="53" t="str">
        <f>IFERROR(VLOOKUP($S$7&amp;"*"&amp;$B79,(テーブル1[]),K$8,FALSE),"")</f>
        <v/>
      </c>
      <c r="L79" s="53" t="str">
        <f>IFERROR(VLOOKUP($S$7&amp;"*"&amp;$B79,(テーブル1[]),L$8,FALSE),"")</f>
        <v/>
      </c>
      <c r="M79" s="53" t="str">
        <f>IFERROR(VLOOKUP($S$7&amp;"*"&amp;$B79,(テーブル1[]),M$8,FALSE),"")</f>
        <v/>
      </c>
      <c r="N79" s="53" t="str">
        <f>IFERROR(VLOOKUP($S$7&amp;"*"&amp;$B79,(テーブル1[]),N$8,FALSE),"")</f>
        <v/>
      </c>
      <c r="O79" s="53" t="str">
        <f>IFERROR(VLOOKUP($S$7&amp;"*"&amp;$B79,(テーブル1[]),O$8,FALSE),"")</f>
        <v/>
      </c>
      <c r="P79" s="53" t="str">
        <f>IFERROR(VLOOKUP($S$7&amp;"*"&amp;$B79,(テーブル1[]),P$8,FALSE),"")</f>
        <v/>
      </c>
    </row>
    <row r="80" spans="2:16" ht="18" x14ac:dyDescent="0.45">
      <c r="B80" s="5">
        <v>71</v>
      </c>
      <c r="C80" s="53" t="str">
        <f>IFERROR(VLOOKUP($S$7&amp;"*"&amp;$B80,(テーブル1[]),C$8,FALSE),"")</f>
        <v/>
      </c>
      <c r="D80" s="53" t="str">
        <f>IFERROR(VLOOKUP($S$7&amp;"*"&amp;$B80,(テーブル1[]),D$8,FALSE),"")</f>
        <v/>
      </c>
      <c r="E80" s="53" t="str">
        <f>IFERROR(VLOOKUP($S$7&amp;"*"&amp;$B80,(テーブル1[]),E$8,FALSE),"")</f>
        <v/>
      </c>
      <c r="F80" s="53" t="str">
        <f>IFERROR(VLOOKUP($S$7&amp;"*"&amp;$B80,(テーブル1[]),F$8,FALSE),"")</f>
        <v/>
      </c>
      <c r="G80" s="53" t="str">
        <f>IFERROR(VLOOKUP($S$7&amp;"*"&amp;$B80,(テーブル1[]),G$8,FALSE),"")</f>
        <v/>
      </c>
      <c r="H80" s="53" t="str">
        <f>IFERROR(VLOOKUP($S$7&amp;"*"&amp;$B80,(テーブル1[]),H$8,FALSE),"")</f>
        <v/>
      </c>
      <c r="I80" s="53" t="str">
        <f>IFERROR(VLOOKUP($S$7&amp;"*"&amp;$B80,(テーブル1[]),I$8,FALSE),"")</f>
        <v/>
      </c>
      <c r="J80" s="53" t="str">
        <f>IFERROR(VLOOKUP($S$7&amp;"*"&amp;$B80,(テーブル1[]),J$8,FALSE),"")</f>
        <v/>
      </c>
      <c r="K80" s="53" t="str">
        <f>IFERROR(VLOOKUP($S$7&amp;"*"&amp;$B80,(テーブル1[]),K$8,FALSE),"")</f>
        <v/>
      </c>
      <c r="L80" s="53" t="str">
        <f>IFERROR(VLOOKUP($S$7&amp;"*"&amp;$B80,(テーブル1[]),L$8,FALSE),"")</f>
        <v/>
      </c>
      <c r="M80" s="53" t="str">
        <f>IFERROR(VLOOKUP($S$7&amp;"*"&amp;$B80,(テーブル1[]),M$8,FALSE),"")</f>
        <v/>
      </c>
      <c r="N80" s="53" t="str">
        <f>IFERROR(VLOOKUP($S$7&amp;"*"&amp;$B80,(テーブル1[]),N$8,FALSE),"")</f>
        <v/>
      </c>
      <c r="O80" s="53" t="str">
        <f>IFERROR(VLOOKUP($S$7&amp;"*"&amp;$B80,(テーブル1[]),O$8,FALSE),"")</f>
        <v/>
      </c>
      <c r="P80" s="53" t="str">
        <f>IFERROR(VLOOKUP($S$7&amp;"*"&amp;$B80,(テーブル1[]),P$8,FALSE),"")</f>
        <v/>
      </c>
    </row>
    <row r="81" spans="2:16" ht="18" x14ac:dyDescent="0.45">
      <c r="B81" s="5">
        <v>72</v>
      </c>
      <c r="C81" s="53" t="str">
        <f>IFERROR(VLOOKUP($S$7&amp;"*"&amp;$B81,(テーブル1[]),C$8,FALSE),"")</f>
        <v/>
      </c>
      <c r="D81" s="53" t="str">
        <f>IFERROR(VLOOKUP($S$7&amp;"*"&amp;$B81,(テーブル1[]),D$8,FALSE),"")</f>
        <v/>
      </c>
      <c r="E81" s="53" t="str">
        <f>IFERROR(VLOOKUP($S$7&amp;"*"&amp;$B81,(テーブル1[]),E$8,FALSE),"")</f>
        <v/>
      </c>
      <c r="F81" s="53" t="str">
        <f>IFERROR(VLOOKUP($S$7&amp;"*"&amp;$B81,(テーブル1[]),F$8,FALSE),"")</f>
        <v/>
      </c>
      <c r="G81" s="53" t="str">
        <f>IFERROR(VLOOKUP($S$7&amp;"*"&amp;$B81,(テーブル1[]),G$8,FALSE),"")</f>
        <v/>
      </c>
      <c r="H81" s="53" t="str">
        <f>IFERROR(VLOOKUP($S$7&amp;"*"&amp;$B81,(テーブル1[]),H$8,FALSE),"")</f>
        <v/>
      </c>
      <c r="I81" s="53" t="str">
        <f>IFERROR(VLOOKUP($S$7&amp;"*"&amp;$B81,(テーブル1[]),I$8,FALSE),"")</f>
        <v/>
      </c>
      <c r="J81" s="53" t="str">
        <f>IFERROR(VLOOKUP($S$7&amp;"*"&amp;$B81,(テーブル1[]),J$8,FALSE),"")</f>
        <v/>
      </c>
      <c r="K81" s="53" t="str">
        <f>IFERROR(VLOOKUP($S$7&amp;"*"&amp;$B81,(テーブル1[]),K$8,FALSE),"")</f>
        <v/>
      </c>
      <c r="L81" s="53" t="str">
        <f>IFERROR(VLOOKUP($S$7&amp;"*"&amp;$B81,(テーブル1[]),L$8,FALSE),"")</f>
        <v/>
      </c>
      <c r="M81" s="53" t="str">
        <f>IFERROR(VLOOKUP($S$7&amp;"*"&amp;$B81,(テーブル1[]),M$8,FALSE),"")</f>
        <v/>
      </c>
      <c r="N81" s="53" t="str">
        <f>IFERROR(VLOOKUP($S$7&amp;"*"&amp;$B81,(テーブル1[]),N$8,FALSE),"")</f>
        <v/>
      </c>
      <c r="O81" s="53" t="str">
        <f>IFERROR(VLOOKUP($S$7&amp;"*"&amp;$B81,(テーブル1[]),O$8,FALSE),"")</f>
        <v/>
      </c>
      <c r="P81" s="53" t="str">
        <f>IFERROR(VLOOKUP($S$7&amp;"*"&amp;$B81,(テーブル1[]),P$8,FALSE),"")</f>
        <v/>
      </c>
    </row>
    <row r="82" spans="2:16" ht="18" x14ac:dyDescent="0.45">
      <c r="B82" s="5">
        <v>73</v>
      </c>
      <c r="C82" s="53" t="str">
        <f>IFERROR(VLOOKUP($S$7&amp;"*"&amp;$B82,(テーブル1[]),C$8,FALSE),"")</f>
        <v/>
      </c>
      <c r="D82" s="53" t="str">
        <f>IFERROR(VLOOKUP($S$7&amp;"*"&amp;$B82,(テーブル1[]),D$8,FALSE),"")</f>
        <v/>
      </c>
      <c r="E82" s="53" t="str">
        <f>IFERROR(VLOOKUP($S$7&amp;"*"&amp;$B82,(テーブル1[]),E$8,FALSE),"")</f>
        <v/>
      </c>
      <c r="F82" s="53" t="str">
        <f>IFERROR(VLOOKUP($S$7&amp;"*"&amp;$B82,(テーブル1[]),F$8,FALSE),"")</f>
        <v/>
      </c>
      <c r="G82" s="53" t="str">
        <f>IFERROR(VLOOKUP($S$7&amp;"*"&amp;$B82,(テーブル1[]),G$8,FALSE),"")</f>
        <v/>
      </c>
      <c r="H82" s="53" t="str">
        <f>IFERROR(VLOOKUP($S$7&amp;"*"&amp;$B82,(テーブル1[]),H$8,FALSE),"")</f>
        <v/>
      </c>
      <c r="I82" s="53" t="str">
        <f>IFERROR(VLOOKUP($S$7&amp;"*"&amp;$B82,(テーブル1[]),I$8,FALSE),"")</f>
        <v/>
      </c>
      <c r="J82" s="53" t="str">
        <f>IFERROR(VLOOKUP($S$7&amp;"*"&amp;$B82,(テーブル1[]),J$8,FALSE),"")</f>
        <v/>
      </c>
      <c r="K82" s="53" t="str">
        <f>IFERROR(VLOOKUP($S$7&amp;"*"&amp;$B82,(テーブル1[]),K$8,FALSE),"")</f>
        <v/>
      </c>
      <c r="L82" s="53" t="str">
        <f>IFERROR(VLOOKUP($S$7&amp;"*"&amp;$B82,(テーブル1[]),L$8,FALSE),"")</f>
        <v/>
      </c>
      <c r="M82" s="53" t="str">
        <f>IFERROR(VLOOKUP($S$7&amp;"*"&amp;$B82,(テーブル1[]),M$8,FALSE),"")</f>
        <v/>
      </c>
      <c r="N82" s="53" t="str">
        <f>IFERROR(VLOOKUP($S$7&amp;"*"&amp;$B82,(テーブル1[]),N$8,FALSE),"")</f>
        <v/>
      </c>
      <c r="O82" s="53" t="str">
        <f>IFERROR(VLOOKUP($S$7&amp;"*"&amp;$B82,(テーブル1[]),O$8,FALSE),"")</f>
        <v/>
      </c>
      <c r="P82" s="53" t="str">
        <f>IFERROR(VLOOKUP($S$7&amp;"*"&amp;$B82,(テーブル1[]),P$8,FALSE),"")</f>
        <v/>
      </c>
    </row>
    <row r="83" spans="2:16" ht="18" x14ac:dyDescent="0.45"/>
  </sheetData>
  <sheetProtection algorithmName="SHA-512" hashValue="ijgk1ilJmCo/AxAXlERHURQpK7N08fk3hprudGwdf5jVXFt0jvKoKZ5FuzTQ7f+SjEwD9PqeMAjpIc2uMRc+SQ==" saltValue="BmN6IVZz62QYHzhODQK10g==" spinCount="100000" sheet="1" objects="1" scenarios="1"/>
  <phoneticPr fontId="18"/>
  <dataValidations count="2">
    <dataValidation type="list" allowBlank="1" showInputMessage="1" showErrorMessage="1" sqref="E6" xr:uid="{E5324A6F-2680-48C6-A984-21E14481471D}">
      <formula1>"1,2,3,4,5"</formula1>
    </dataValidation>
    <dataValidation type="list" allowBlank="1" showInputMessage="1" showErrorMessage="1" sqref="D6" xr:uid="{D5E871E1-08C1-431E-A5AD-9D5A30BD0209}">
      <formula1>",月,火,水,木,金"</formula1>
    </dataValidation>
  </dataValidations>
  <pageMargins left="0.7" right="0.7" top="0.75" bottom="0.75" header="0.3" footer="0.3"/>
  <pageSetup paperSize="9" orientation="portrait" horizontalDpi="1200" verticalDpi="1200" r:id="rId1"/>
  <cellWatches>
    <cellWatch r="C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B0E4-59CA-45FC-B2C5-16E8A438DD12}">
  <dimension ref="A1:I44"/>
  <sheetViews>
    <sheetView showGridLines="0" workbookViewId="0">
      <selection activeCell="F16" sqref="F16"/>
    </sheetView>
  </sheetViews>
  <sheetFormatPr defaultColWidth="9" defaultRowHeight="18" x14ac:dyDescent="0.45"/>
  <cols>
    <col min="1" max="1" width="2.8984375" customWidth="1"/>
    <col min="2" max="2" width="1.09765625" customWidth="1"/>
    <col min="3" max="3" width="13.09765625" style="3" customWidth="1"/>
    <col min="4" max="4" width="29.5" style="3" customWidth="1"/>
    <col min="5" max="5" width="14.69921875" style="3" customWidth="1"/>
    <col min="6" max="6" width="40" style="3" bestFit="1" customWidth="1"/>
    <col min="7" max="7" width="14.8984375" style="3" bestFit="1" customWidth="1"/>
    <col min="8" max="8" width="19.19921875" style="3" bestFit="1" customWidth="1"/>
    <col min="9" max="9" width="9" style="3"/>
  </cols>
  <sheetData>
    <row r="1" spans="1:9" ht="22.8" x14ac:dyDescent="0.45">
      <c r="A1" s="1" t="s">
        <v>17</v>
      </c>
      <c r="I1" s="4">
        <f ca="1">TODAY()</f>
        <v>45397</v>
      </c>
    </row>
    <row r="2" spans="1:9" ht="6" customHeight="1" x14ac:dyDescent="0.45"/>
    <row r="3" spans="1:9" ht="22.2" x14ac:dyDescent="0.45">
      <c r="A3" s="23"/>
      <c r="B3" s="23"/>
      <c r="C3" s="24" t="s">
        <v>0</v>
      </c>
      <c r="D3" s="24" t="s">
        <v>7</v>
      </c>
      <c r="E3" s="24" t="s">
        <v>8</v>
      </c>
      <c r="F3" s="24" t="s">
        <v>10</v>
      </c>
      <c r="G3" s="24" t="s">
        <v>11</v>
      </c>
      <c r="H3" s="24" t="s">
        <v>12</v>
      </c>
      <c r="I3" s="24" t="s">
        <v>16</v>
      </c>
    </row>
    <row r="4" spans="1:9" ht="22.2" x14ac:dyDescent="0.45">
      <c r="A4" s="23"/>
      <c r="B4" s="23"/>
      <c r="C4" s="25" t="str">
        <f>IF(検索画面!A10="","",検索画面!A10)</f>
        <v/>
      </c>
      <c r="D4" s="25" t="str">
        <f t="shared" ref="D4:D44" si="0">IFERROR(VLOOKUP($C4,textnumberlist,8,FALSE),"")</f>
        <v/>
      </c>
      <c r="E4" s="25" t="str">
        <f t="shared" ref="E4:E44" si="1">IFERROR(VLOOKUP($C4,textnumberlist,9,FALSE),"")</f>
        <v/>
      </c>
      <c r="F4" s="25" t="str">
        <f t="shared" ref="F4:F44" si="2">IFERROR(VLOOKUP($C4,textnumberlist,11,FALSE),"")</f>
        <v/>
      </c>
      <c r="G4" s="25" t="str">
        <f t="shared" ref="G4:G44" si="3">IFERROR(VLOOKUP($C4,textnumberlist,12,FALSE),"")</f>
        <v/>
      </c>
      <c r="H4" s="25" t="str">
        <f t="shared" ref="H4:H44" si="4">IFERROR(VLOOKUP($C4,textnumberlist,13,FALSE),"")</f>
        <v/>
      </c>
      <c r="I4" s="25" t="str">
        <f t="shared" ref="I4:I44" si="5">IFERROR(VLOOKUP($C4,textnumberlist,15,FALSE),"")</f>
        <v/>
      </c>
    </row>
    <row r="5" spans="1:9" ht="22.2" x14ac:dyDescent="0.45">
      <c r="A5" s="23"/>
      <c r="B5" s="23"/>
      <c r="C5" s="25" t="str">
        <f>IF(検索画面!A11="","",検索画面!A11)</f>
        <v/>
      </c>
      <c r="D5" s="25" t="str">
        <f t="shared" si="0"/>
        <v/>
      </c>
      <c r="E5" s="25" t="str">
        <f t="shared" si="1"/>
        <v/>
      </c>
      <c r="F5" s="25" t="str">
        <f t="shared" si="2"/>
        <v/>
      </c>
      <c r="G5" s="25" t="str">
        <f t="shared" si="3"/>
        <v/>
      </c>
      <c r="H5" s="25" t="str">
        <f t="shared" si="4"/>
        <v/>
      </c>
      <c r="I5" s="25" t="str">
        <f t="shared" si="5"/>
        <v/>
      </c>
    </row>
    <row r="6" spans="1:9" ht="22.2" x14ac:dyDescent="0.45">
      <c r="A6" s="23"/>
      <c r="B6" s="23"/>
      <c r="C6" s="25" t="str">
        <f>IF(検索画面!A12="","",検索画面!A12)</f>
        <v/>
      </c>
      <c r="D6" s="25" t="str">
        <f t="shared" si="0"/>
        <v/>
      </c>
      <c r="E6" s="25" t="str">
        <f t="shared" si="1"/>
        <v/>
      </c>
      <c r="F6" s="25" t="str">
        <f t="shared" si="2"/>
        <v/>
      </c>
      <c r="G6" s="25" t="str">
        <f t="shared" si="3"/>
        <v/>
      </c>
      <c r="H6" s="25" t="str">
        <f t="shared" si="4"/>
        <v/>
      </c>
      <c r="I6" s="25" t="str">
        <f t="shared" si="5"/>
        <v/>
      </c>
    </row>
    <row r="7" spans="1:9" ht="22.2" x14ac:dyDescent="0.45">
      <c r="A7" s="23"/>
      <c r="B7" s="23"/>
      <c r="C7" s="25" t="str">
        <f>IF(検索画面!A13="","",検索画面!A13)</f>
        <v/>
      </c>
      <c r="D7" s="25" t="str">
        <f t="shared" si="0"/>
        <v/>
      </c>
      <c r="E7" s="25" t="str">
        <f t="shared" si="1"/>
        <v/>
      </c>
      <c r="F7" s="25" t="str">
        <f t="shared" si="2"/>
        <v/>
      </c>
      <c r="G7" s="25" t="str">
        <f t="shared" si="3"/>
        <v/>
      </c>
      <c r="H7" s="25" t="str">
        <f t="shared" si="4"/>
        <v/>
      </c>
      <c r="I7" s="25" t="str">
        <f t="shared" si="5"/>
        <v/>
      </c>
    </row>
    <row r="8" spans="1:9" ht="22.2" x14ac:dyDescent="0.45">
      <c r="A8" s="23"/>
      <c r="B8" s="23"/>
      <c r="C8" s="25" t="str">
        <f>IF(検索画面!A14="","",検索画面!A14)</f>
        <v/>
      </c>
      <c r="D8" s="25" t="str">
        <f t="shared" si="0"/>
        <v/>
      </c>
      <c r="E8" s="25" t="str">
        <f t="shared" si="1"/>
        <v/>
      </c>
      <c r="F8" s="25" t="str">
        <f t="shared" si="2"/>
        <v/>
      </c>
      <c r="G8" s="25" t="str">
        <f t="shared" si="3"/>
        <v/>
      </c>
      <c r="H8" s="25" t="str">
        <f t="shared" si="4"/>
        <v/>
      </c>
      <c r="I8" s="25" t="str">
        <f t="shared" si="5"/>
        <v/>
      </c>
    </row>
    <row r="9" spans="1:9" ht="22.2" x14ac:dyDescent="0.45">
      <c r="A9" s="23"/>
      <c r="B9" s="23"/>
      <c r="C9" s="25" t="str">
        <f>IF(検索画面!A15="","",検索画面!A15)</f>
        <v/>
      </c>
      <c r="D9" s="25" t="str">
        <f t="shared" si="0"/>
        <v/>
      </c>
      <c r="E9" s="25" t="str">
        <f t="shared" si="1"/>
        <v/>
      </c>
      <c r="F9" s="25" t="str">
        <f t="shared" si="2"/>
        <v/>
      </c>
      <c r="G9" s="25" t="str">
        <f t="shared" si="3"/>
        <v/>
      </c>
      <c r="H9" s="25" t="str">
        <f t="shared" si="4"/>
        <v/>
      </c>
      <c r="I9" s="25" t="str">
        <f t="shared" si="5"/>
        <v/>
      </c>
    </row>
    <row r="10" spans="1:9" ht="22.2" x14ac:dyDescent="0.45">
      <c r="A10" s="23"/>
      <c r="B10" s="23"/>
      <c r="C10" s="25" t="str">
        <f>IF(検索画面!A16="","",検索画面!A16)</f>
        <v/>
      </c>
      <c r="D10" s="25" t="str">
        <f t="shared" si="0"/>
        <v/>
      </c>
      <c r="E10" s="25" t="str">
        <f t="shared" si="1"/>
        <v/>
      </c>
      <c r="F10" s="25" t="str">
        <f t="shared" si="2"/>
        <v/>
      </c>
      <c r="G10" s="25" t="str">
        <f t="shared" si="3"/>
        <v/>
      </c>
      <c r="H10" s="25" t="str">
        <f t="shared" si="4"/>
        <v/>
      </c>
      <c r="I10" s="25" t="str">
        <f t="shared" si="5"/>
        <v/>
      </c>
    </row>
    <row r="11" spans="1:9" ht="22.2" x14ac:dyDescent="0.45">
      <c r="A11" s="23"/>
      <c r="B11" s="23"/>
      <c r="C11" s="25" t="str">
        <f>IF(検索画面!A17="","",検索画面!A17)</f>
        <v/>
      </c>
      <c r="D11" s="25" t="str">
        <f t="shared" si="0"/>
        <v/>
      </c>
      <c r="E11" s="25" t="str">
        <f t="shared" si="1"/>
        <v/>
      </c>
      <c r="F11" s="25" t="str">
        <f t="shared" si="2"/>
        <v/>
      </c>
      <c r="G11" s="25" t="str">
        <f t="shared" si="3"/>
        <v/>
      </c>
      <c r="H11" s="25" t="str">
        <f t="shared" si="4"/>
        <v/>
      </c>
      <c r="I11" s="25" t="str">
        <f t="shared" si="5"/>
        <v/>
      </c>
    </row>
    <row r="12" spans="1:9" ht="22.2" x14ac:dyDescent="0.45">
      <c r="A12" s="23"/>
      <c r="B12" s="23"/>
      <c r="C12" s="25" t="str">
        <f>IF(検索画面!A18="","",検索画面!A18)</f>
        <v/>
      </c>
      <c r="D12" s="25" t="str">
        <f t="shared" si="0"/>
        <v/>
      </c>
      <c r="E12" s="25" t="str">
        <f t="shared" si="1"/>
        <v/>
      </c>
      <c r="F12" s="25" t="str">
        <f t="shared" si="2"/>
        <v/>
      </c>
      <c r="G12" s="25" t="str">
        <f t="shared" si="3"/>
        <v/>
      </c>
      <c r="H12" s="25" t="str">
        <f t="shared" si="4"/>
        <v/>
      </c>
      <c r="I12" s="25" t="str">
        <f t="shared" si="5"/>
        <v/>
      </c>
    </row>
    <row r="13" spans="1:9" ht="22.2" x14ac:dyDescent="0.45">
      <c r="A13" s="23"/>
      <c r="B13" s="23"/>
      <c r="C13" s="25" t="str">
        <f>IF(検索画面!A19="","",検索画面!A19)</f>
        <v/>
      </c>
      <c r="D13" s="25" t="str">
        <f t="shared" si="0"/>
        <v/>
      </c>
      <c r="E13" s="25" t="str">
        <f t="shared" si="1"/>
        <v/>
      </c>
      <c r="F13" s="25" t="str">
        <f t="shared" si="2"/>
        <v/>
      </c>
      <c r="G13" s="25" t="str">
        <f t="shared" si="3"/>
        <v/>
      </c>
      <c r="H13" s="25" t="str">
        <f t="shared" si="4"/>
        <v/>
      </c>
      <c r="I13" s="25" t="str">
        <f t="shared" si="5"/>
        <v/>
      </c>
    </row>
    <row r="14" spans="1:9" ht="22.2" x14ac:dyDescent="0.45">
      <c r="A14" s="23"/>
      <c r="B14" s="23"/>
      <c r="C14" s="25" t="str">
        <f>IF(検索画面!A20="","",検索画面!A20)</f>
        <v/>
      </c>
      <c r="D14" s="25" t="str">
        <f t="shared" si="0"/>
        <v/>
      </c>
      <c r="E14" s="25" t="str">
        <f t="shared" si="1"/>
        <v/>
      </c>
      <c r="F14" s="25" t="str">
        <f t="shared" si="2"/>
        <v/>
      </c>
      <c r="G14" s="25" t="str">
        <f t="shared" si="3"/>
        <v/>
      </c>
      <c r="H14" s="25" t="str">
        <f t="shared" si="4"/>
        <v/>
      </c>
      <c r="I14" s="25" t="str">
        <f t="shared" si="5"/>
        <v/>
      </c>
    </row>
    <row r="15" spans="1:9" ht="22.2" x14ac:dyDescent="0.45">
      <c r="A15" s="23"/>
      <c r="B15" s="23"/>
      <c r="C15" s="25" t="str">
        <f>IF(検索画面!A21="","",検索画面!A21)</f>
        <v/>
      </c>
      <c r="D15" s="25" t="str">
        <f t="shared" si="0"/>
        <v/>
      </c>
      <c r="E15" s="25" t="str">
        <f t="shared" si="1"/>
        <v/>
      </c>
      <c r="F15" s="25" t="str">
        <f t="shared" si="2"/>
        <v/>
      </c>
      <c r="G15" s="25" t="str">
        <f t="shared" si="3"/>
        <v/>
      </c>
      <c r="H15" s="25" t="str">
        <f t="shared" si="4"/>
        <v/>
      </c>
      <c r="I15" s="25" t="str">
        <f t="shared" si="5"/>
        <v/>
      </c>
    </row>
    <row r="16" spans="1:9" ht="22.2" x14ac:dyDescent="0.45">
      <c r="A16" s="23"/>
      <c r="B16" s="23"/>
      <c r="C16" s="25" t="str">
        <f>IF(検索画面!A22="","",検索画面!A22)</f>
        <v/>
      </c>
      <c r="D16" s="25" t="str">
        <f t="shared" si="0"/>
        <v/>
      </c>
      <c r="E16" s="25" t="str">
        <f t="shared" si="1"/>
        <v/>
      </c>
      <c r="F16" s="25" t="str">
        <f t="shared" si="2"/>
        <v/>
      </c>
      <c r="G16" s="25" t="str">
        <f t="shared" si="3"/>
        <v/>
      </c>
      <c r="H16" s="25" t="str">
        <f t="shared" si="4"/>
        <v/>
      </c>
      <c r="I16" s="25" t="str">
        <f t="shared" si="5"/>
        <v/>
      </c>
    </row>
    <row r="17" spans="1:9" ht="22.2" x14ac:dyDescent="0.45">
      <c r="A17" s="23"/>
      <c r="B17" s="23"/>
      <c r="C17" s="25" t="str">
        <f>IF(検索画面!A23="","",検索画面!A23)</f>
        <v/>
      </c>
      <c r="D17" s="25" t="str">
        <f t="shared" si="0"/>
        <v/>
      </c>
      <c r="E17" s="25" t="str">
        <f t="shared" si="1"/>
        <v/>
      </c>
      <c r="F17" s="25" t="str">
        <f t="shared" si="2"/>
        <v/>
      </c>
      <c r="G17" s="25" t="str">
        <f t="shared" si="3"/>
        <v/>
      </c>
      <c r="H17" s="25" t="str">
        <f t="shared" si="4"/>
        <v/>
      </c>
      <c r="I17" s="25" t="str">
        <f t="shared" si="5"/>
        <v/>
      </c>
    </row>
    <row r="18" spans="1:9" ht="22.2" x14ac:dyDescent="0.45">
      <c r="A18" s="23"/>
      <c r="B18" s="23"/>
      <c r="C18" s="25" t="str">
        <f>IF(検索画面!A24="","",検索画面!A24)</f>
        <v/>
      </c>
      <c r="D18" s="25" t="str">
        <f t="shared" si="0"/>
        <v/>
      </c>
      <c r="E18" s="25" t="str">
        <f t="shared" si="1"/>
        <v/>
      </c>
      <c r="F18" s="25" t="str">
        <f t="shared" si="2"/>
        <v/>
      </c>
      <c r="G18" s="25" t="str">
        <f t="shared" si="3"/>
        <v/>
      </c>
      <c r="H18" s="25" t="str">
        <f t="shared" si="4"/>
        <v/>
      </c>
      <c r="I18" s="25" t="str">
        <f t="shared" si="5"/>
        <v/>
      </c>
    </row>
    <row r="19" spans="1:9" ht="22.2" x14ac:dyDescent="0.45">
      <c r="A19" s="23"/>
      <c r="B19" s="23"/>
      <c r="C19" s="25" t="str">
        <f>IF(検索画面!A25="","",検索画面!A25)</f>
        <v/>
      </c>
      <c r="D19" s="25" t="str">
        <f t="shared" si="0"/>
        <v/>
      </c>
      <c r="E19" s="25" t="str">
        <f t="shared" si="1"/>
        <v/>
      </c>
      <c r="F19" s="25" t="str">
        <f t="shared" si="2"/>
        <v/>
      </c>
      <c r="G19" s="25" t="str">
        <f t="shared" si="3"/>
        <v/>
      </c>
      <c r="H19" s="25" t="str">
        <f t="shared" si="4"/>
        <v/>
      </c>
      <c r="I19" s="25" t="str">
        <f t="shared" si="5"/>
        <v/>
      </c>
    </row>
    <row r="20" spans="1:9" ht="22.2" x14ac:dyDescent="0.45">
      <c r="A20" s="23"/>
      <c r="B20" s="23"/>
      <c r="C20" s="25" t="str">
        <f>IF(検索画面!A26="","",検索画面!A26)</f>
        <v/>
      </c>
      <c r="D20" s="25" t="str">
        <f t="shared" si="0"/>
        <v/>
      </c>
      <c r="E20" s="25" t="str">
        <f t="shared" si="1"/>
        <v/>
      </c>
      <c r="F20" s="25" t="str">
        <f t="shared" si="2"/>
        <v/>
      </c>
      <c r="G20" s="25" t="str">
        <f t="shared" si="3"/>
        <v/>
      </c>
      <c r="H20" s="25" t="str">
        <f t="shared" si="4"/>
        <v/>
      </c>
      <c r="I20" s="25" t="str">
        <f t="shared" si="5"/>
        <v/>
      </c>
    </row>
    <row r="21" spans="1:9" ht="22.2" x14ac:dyDescent="0.45">
      <c r="A21" s="23"/>
      <c r="B21" s="23"/>
      <c r="C21" s="25" t="str">
        <f>IF(検索画面!A27="","",検索画面!A27)</f>
        <v/>
      </c>
      <c r="D21" s="25" t="str">
        <f t="shared" si="0"/>
        <v/>
      </c>
      <c r="E21" s="25" t="str">
        <f t="shared" si="1"/>
        <v/>
      </c>
      <c r="F21" s="25" t="str">
        <f t="shared" si="2"/>
        <v/>
      </c>
      <c r="G21" s="25" t="str">
        <f t="shared" si="3"/>
        <v/>
      </c>
      <c r="H21" s="25" t="str">
        <f t="shared" si="4"/>
        <v/>
      </c>
      <c r="I21" s="25" t="str">
        <f t="shared" si="5"/>
        <v/>
      </c>
    </row>
    <row r="22" spans="1:9" ht="22.2" x14ac:dyDescent="0.45">
      <c r="A22" s="23"/>
      <c r="B22" s="23"/>
      <c r="C22" s="25" t="str">
        <f>IF(検索画面!A28="","",検索画面!A28)</f>
        <v/>
      </c>
      <c r="D22" s="25" t="str">
        <f t="shared" si="0"/>
        <v/>
      </c>
      <c r="E22" s="25" t="str">
        <f t="shared" si="1"/>
        <v/>
      </c>
      <c r="F22" s="25" t="str">
        <f t="shared" si="2"/>
        <v/>
      </c>
      <c r="G22" s="25" t="str">
        <f t="shared" si="3"/>
        <v/>
      </c>
      <c r="H22" s="25" t="str">
        <f t="shared" si="4"/>
        <v/>
      </c>
      <c r="I22" s="25" t="str">
        <f t="shared" si="5"/>
        <v/>
      </c>
    </row>
    <row r="23" spans="1:9" ht="22.2" x14ac:dyDescent="0.45">
      <c r="A23" s="23"/>
      <c r="B23" s="23"/>
      <c r="C23" s="25" t="str">
        <f>IF(検索画面!A29="","",検索画面!A29)</f>
        <v/>
      </c>
      <c r="D23" s="25" t="str">
        <f t="shared" si="0"/>
        <v/>
      </c>
      <c r="E23" s="25" t="str">
        <f t="shared" si="1"/>
        <v/>
      </c>
      <c r="F23" s="25" t="str">
        <f t="shared" si="2"/>
        <v/>
      </c>
      <c r="G23" s="25" t="str">
        <f t="shared" si="3"/>
        <v/>
      </c>
      <c r="H23" s="25" t="str">
        <f t="shared" si="4"/>
        <v/>
      </c>
      <c r="I23" s="25" t="str">
        <f t="shared" si="5"/>
        <v/>
      </c>
    </row>
    <row r="24" spans="1:9" ht="22.2" x14ac:dyDescent="0.45">
      <c r="A24" s="23"/>
      <c r="B24" s="23"/>
      <c r="C24" s="25" t="str">
        <f>IF(検索画面!A30="","",検索画面!A30)</f>
        <v/>
      </c>
      <c r="D24" s="25" t="str">
        <f t="shared" si="0"/>
        <v/>
      </c>
      <c r="E24" s="25" t="str">
        <f t="shared" si="1"/>
        <v/>
      </c>
      <c r="F24" s="25" t="str">
        <f t="shared" si="2"/>
        <v/>
      </c>
      <c r="G24" s="25" t="str">
        <f t="shared" si="3"/>
        <v/>
      </c>
      <c r="H24" s="25" t="str">
        <f t="shared" si="4"/>
        <v/>
      </c>
      <c r="I24" s="25" t="str">
        <f t="shared" si="5"/>
        <v/>
      </c>
    </row>
    <row r="25" spans="1:9" ht="22.2" x14ac:dyDescent="0.45">
      <c r="A25" s="23"/>
      <c r="B25" s="23"/>
      <c r="C25" s="25" t="str">
        <f>IF(検索画面!A31="","",検索画面!A31)</f>
        <v/>
      </c>
      <c r="D25" s="25" t="str">
        <f t="shared" si="0"/>
        <v/>
      </c>
      <c r="E25" s="25" t="str">
        <f t="shared" si="1"/>
        <v/>
      </c>
      <c r="F25" s="25" t="str">
        <f t="shared" si="2"/>
        <v/>
      </c>
      <c r="G25" s="25" t="str">
        <f t="shared" si="3"/>
        <v/>
      </c>
      <c r="H25" s="25" t="str">
        <f t="shared" si="4"/>
        <v/>
      </c>
      <c r="I25" s="25" t="str">
        <f t="shared" si="5"/>
        <v/>
      </c>
    </row>
    <row r="26" spans="1:9" ht="22.2" x14ac:dyDescent="0.45">
      <c r="A26" s="23"/>
      <c r="B26" s="23"/>
      <c r="C26" s="25" t="str">
        <f>IF(検索画面!A32="","",検索画面!A32)</f>
        <v/>
      </c>
      <c r="D26" s="25" t="str">
        <f t="shared" si="0"/>
        <v/>
      </c>
      <c r="E26" s="25" t="str">
        <f t="shared" si="1"/>
        <v/>
      </c>
      <c r="F26" s="25" t="str">
        <f t="shared" si="2"/>
        <v/>
      </c>
      <c r="G26" s="25" t="str">
        <f t="shared" si="3"/>
        <v/>
      </c>
      <c r="H26" s="25" t="str">
        <f t="shared" si="4"/>
        <v/>
      </c>
      <c r="I26" s="25" t="str">
        <f t="shared" si="5"/>
        <v/>
      </c>
    </row>
    <row r="27" spans="1:9" ht="22.2" x14ac:dyDescent="0.45">
      <c r="A27" s="23"/>
      <c r="B27" s="23"/>
      <c r="C27" s="25" t="str">
        <f>IF(検索画面!A33="","",検索画面!A33)</f>
        <v/>
      </c>
      <c r="D27" s="25" t="str">
        <f t="shared" si="0"/>
        <v/>
      </c>
      <c r="E27" s="25" t="str">
        <f t="shared" si="1"/>
        <v/>
      </c>
      <c r="F27" s="25" t="str">
        <f t="shared" si="2"/>
        <v/>
      </c>
      <c r="G27" s="25" t="str">
        <f t="shared" si="3"/>
        <v/>
      </c>
      <c r="H27" s="25" t="str">
        <f t="shared" si="4"/>
        <v/>
      </c>
      <c r="I27" s="25" t="str">
        <f t="shared" si="5"/>
        <v/>
      </c>
    </row>
    <row r="28" spans="1:9" ht="22.2" x14ac:dyDescent="0.45">
      <c r="A28" s="23"/>
      <c r="B28" s="23"/>
      <c r="C28" s="25" t="str">
        <f>IF(検索画面!A34="","",検索画面!A34)</f>
        <v/>
      </c>
      <c r="D28" s="25" t="str">
        <f t="shared" si="0"/>
        <v/>
      </c>
      <c r="E28" s="25" t="str">
        <f t="shared" si="1"/>
        <v/>
      </c>
      <c r="F28" s="25" t="str">
        <f t="shared" si="2"/>
        <v/>
      </c>
      <c r="G28" s="25" t="str">
        <f t="shared" si="3"/>
        <v/>
      </c>
      <c r="H28" s="25" t="str">
        <f t="shared" si="4"/>
        <v/>
      </c>
      <c r="I28" s="25" t="str">
        <f t="shared" si="5"/>
        <v/>
      </c>
    </row>
    <row r="29" spans="1:9" ht="22.2" x14ac:dyDescent="0.45">
      <c r="A29" s="23"/>
      <c r="B29" s="23"/>
      <c r="C29" s="25" t="str">
        <f>IF(検索画面!A35="","",検索画面!A35)</f>
        <v/>
      </c>
      <c r="D29" s="25" t="str">
        <f t="shared" si="0"/>
        <v/>
      </c>
      <c r="E29" s="25" t="str">
        <f t="shared" si="1"/>
        <v/>
      </c>
      <c r="F29" s="25" t="str">
        <f t="shared" si="2"/>
        <v/>
      </c>
      <c r="G29" s="25" t="str">
        <f t="shared" si="3"/>
        <v/>
      </c>
      <c r="H29" s="25" t="str">
        <f t="shared" si="4"/>
        <v/>
      </c>
      <c r="I29" s="25" t="str">
        <f t="shared" si="5"/>
        <v/>
      </c>
    </row>
    <row r="30" spans="1:9" ht="22.2" x14ac:dyDescent="0.45">
      <c r="A30" s="23"/>
      <c r="B30" s="23"/>
      <c r="C30" s="25" t="str">
        <f>IF(検索画面!A36="","",検索画面!A36)</f>
        <v/>
      </c>
      <c r="D30" s="25" t="str">
        <f t="shared" si="0"/>
        <v/>
      </c>
      <c r="E30" s="25" t="str">
        <f t="shared" si="1"/>
        <v/>
      </c>
      <c r="F30" s="25" t="str">
        <f t="shared" si="2"/>
        <v/>
      </c>
      <c r="G30" s="25" t="str">
        <f t="shared" si="3"/>
        <v/>
      </c>
      <c r="H30" s="25" t="str">
        <f t="shared" si="4"/>
        <v/>
      </c>
      <c r="I30" s="25" t="str">
        <f t="shared" si="5"/>
        <v/>
      </c>
    </row>
    <row r="31" spans="1:9" ht="22.2" x14ac:dyDescent="0.45">
      <c r="A31" s="23"/>
      <c r="B31" s="23"/>
      <c r="C31" s="25" t="str">
        <f>IF(検索画面!A37="","",検索画面!A37)</f>
        <v/>
      </c>
      <c r="D31" s="25" t="str">
        <f t="shared" si="0"/>
        <v/>
      </c>
      <c r="E31" s="25" t="str">
        <f t="shared" si="1"/>
        <v/>
      </c>
      <c r="F31" s="25" t="str">
        <f t="shared" si="2"/>
        <v/>
      </c>
      <c r="G31" s="25" t="str">
        <f t="shared" si="3"/>
        <v/>
      </c>
      <c r="H31" s="25" t="str">
        <f t="shared" si="4"/>
        <v/>
      </c>
      <c r="I31" s="25" t="str">
        <f t="shared" si="5"/>
        <v/>
      </c>
    </row>
    <row r="32" spans="1:9" ht="22.2" x14ac:dyDescent="0.45">
      <c r="A32" s="23"/>
      <c r="B32" s="23"/>
      <c r="C32" s="25" t="str">
        <f>IF(検索画面!A38="","",検索画面!A38)</f>
        <v/>
      </c>
      <c r="D32" s="25" t="str">
        <f t="shared" si="0"/>
        <v/>
      </c>
      <c r="E32" s="25" t="str">
        <f t="shared" si="1"/>
        <v/>
      </c>
      <c r="F32" s="25" t="str">
        <f t="shared" si="2"/>
        <v/>
      </c>
      <c r="G32" s="25" t="str">
        <f t="shared" si="3"/>
        <v/>
      </c>
      <c r="H32" s="25" t="str">
        <f t="shared" si="4"/>
        <v/>
      </c>
      <c r="I32" s="25" t="str">
        <f t="shared" si="5"/>
        <v/>
      </c>
    </row>
    <row r="33" spans="1:9" ht="22.2" x14ac:dyDescent="0.45">
      <c r="A33" s="23"/>
      <c r="B33" s="23"/>
      <c r="C33" s="25" t="str">
        <f>IF(検索画面!A39="","",検索画面!A39)</f>
        <v/>
      </c>
      <c r="D33" s="25" t="str">
        <f t="shared" si="0"/>
        <v/>
      </c>
      <c r="E33" s="25" t="str">
        <f t="shared" si="1"/>
        <v/>
      </c>
      <c r="F33" s="25" t="str">
        <f t="shared" si="2"/>
        <v/>
      </c>
      <c r="G33" s="25" t="str">
        <f t="shared" si="3"/>
        <v/>
      </c>
      <c r="H33" s="25" t="str">
        <f t="shared" si="4"/>
        <v/>
      </c>
      <c r="I33" s="25" t="str">
        <f t="shared" si="5"/>
        <v/>
      </c>
    </row>
    <row r="34" spans="1:9" ht="22.2" x14ac:dyDescent="0.45">
      <c r="A34" s="23"/>
      <c r="B34" s="23"/>
      <c r="C34" s="25" t="str">
        <f>IF(検索画面!A40="","",検索画面!A40)</f>
        <v/>
      </c>
      <c r="D34" s="25" t="str">
        <f t="shared" si="0"/>
        <v/>
      </c>
      <c r="E34" s="25" t="str">
        <f t="shared" si="1"/>
        <v/>
      </c>
      <c r="F34" s="25" t="str">
        <f t="shared" si="2"/>
        <v/>
      </c>
      <c r="G34" s="25" t="str">
        <f t="shared" si="3"/>
        <v/>
      </c>
      <c r="H34" s="25" t="str">
        <f t="shared" si="4"/>
        <v/>
      </c>
      <c r="I34" s="25" t="str">
        <f t="shared" si="5"/>
        <v/>
      </c>
    </row>
    <row r="35" spans="1:9" ht="22.2" x14ac:dyDescent="0.45">
      <c r="A35" s="23"/>
      <c r="B35" s="23"/>
      <c r="C35" s="25" t="str">
        <f>IF(検索画面!A41="","",検索画面!A41)</f>
        <v/>
      </c>
      <c r="D35" s="25" t="str">
        <f t="shared" si="0"/>
        <v/>
      </c>
      <c r="E35" s="25" t="str">
        <f t="shared" si="1"/>
        <v/>
      </c>
      <c r="F35" s="25" t="str">
        <f t="shared" si="2"/>
        <v/>
      </c>
      <c r="G35" s="25" t="str">
        <f t="shared" si="3"/>
        <v/>
      </c>
      <c r="H35" s="25" t="str">
        <f t="shared" si="4"/>
        <v/>
      </c>
      <c r="I35" s="25" t="str">
        <f t="shared" si="5"/>
        <v/>
      </c>
    </row>
    <row r="36" spans="1:9" ht="22.2" x14ac:dyDescent="0.45">
      <c r="A36" s="23"/>
      <c r="B36" s="23"/>
      <c r="C36" s="25" t="str">
        <f>IF(検索画面!A42="","",検索画面!A42)</f>
        <v/>
      </c>
      <c r="D36" s="25" t="str">
        <f t="shared" si="0"/>
        <v/>
      </c>
      <c r="E36" s="25" t="str">
        <f t="shared" si="1"/>
        <v/>
      </c>
      <c r="F36" s="25" t="str">
        <f t="shared" si="2"/>
        <v/>
      </c>
      <c r="G36" s="25" t="str">
        <f t="shared" si="3"/>
        <v/>
      </c>
      <c r="H36" s="25" t="str">
        <f t="shared" si="4"/>
        <v/>
      </c>
      <c r="I36" s="25" t="str">
        <f t="shared" si="5"/>
        <v/>
      </c>
    </row>
    <row r="37" spans="1:9" x14ac:dyDescent="0.45">
      <c r="C37" s="25" t="str">
        <f>IF(検索画面!A43="","",検索画面!A43)</f>
        <v/>
      </c>
      <c r="D37" s="25" t="str">
        <f t="shared" si="0"/>
        <v/>
      </c>
      <c r="E37" s="25" t="str">
        <f t="shared" si="1"/>
        <v/>
      </c>
      <c r="F37" s="25" t="str">
        <f t="shared" si="2"/>
        <v/>
      </c>
      <c r="G37" s="25" t="str">
        <f t="shared" si="3"/>
        <v/>
      </c>
      <c r="H37" s="25" t="str">
        <f t="shared" si="4"/>
        <v/>
      </c>
      <c r="I37" s="25" t="str">
        <f t="shared" si="5"/>
        <v/>
      </c>
    </row>
    <row r="38" spans="1:9" x14ac:dyDescent="0.45">
      <c r="C38" s="25" t="str">
        <f>IF(検索画面!A44="","",検索画面!A44)</f>
        <v/>
      </c>
      <c r="D38" s="25" t="str">
        <f t="shared" si="0"/>
        <v/>
      </c>
      <c r="E38" s="25" t="str">
        <f t="shared" si="1"/>
        <v/>
      </c>
      <c r="F38" s="25" t="str">
        <f t="shared" si="2"/>
        <v/>
      </c>
      <c r="G38" s="25" t="str">
        <f t="shared" si="3"/>
        <v/>
      </c>
      <c r="H38" s="25" t="str">
        <f t="shared" si="4"/>
        <v/>
      </c>
      <c r="I38" s="25" t="str">
        <f t="shared" si="5"/>
        <v/>
      </c>
    </row>
    <row r="39" spans="1:9" x14ac:dyDescent="0.45">
      <c r="C39" s="25" t="str">
        <f>IF(検索画面!A45="","",検索画面!A45)</f>
        <v/>
      </c>
      <c r="D39" s="25" t="str">
        <f t="shared" si="0"/>
        <v/>
      </c>
      <c r="E39" s="25" t="str">
        <f t="shared" si="1"/>
        <v/>
      </c>
      <c r="F39" s="25" t="str">
        <f t="shared" si="2"/>
        <v/>
      </c>
      <c r="G39" s="25" t="str">
        <f t="shared" si="3"/>
        <v/>
      </c>
      <c r="H39" s="25" t="str">
        <f t="shared" si="4"/>
        <v/>
      </c>
      <c r="I39" s="25" t="str">
        <f t="shared" si="5"/>
        <v/>
      </c>
    </row>
    <row r="40" spans="1:9" x14ac:dyDescent="0.45">
      <c r="C40" s="25" t="str">
        <f>IF(検索画面!A46="","",検索画面!A46)</f>
        <v/>
      </c>
      <c r="D40" s="25" t="str">
        <f t="shared" si="0"/>
        <v/>
      </c>
      <c r="E40" s="25" t="str">
        <f t="shared" si="1"/>
        <v/>
      </c>
      <c r="F40" s="25" t="str">
        <f t="shared" si="2"/>
        <v/>
      </c>
      <c r="G40" s="25" t="str">
        <f t="shared" si="3"/>
        <v/>
      </c>
      <c r="H40" s="25" t="str">
        <f t="shared" si="4"/>
        <v/>
      </c>
      <c r="I40" s="25" t="str">
        <f t="shared" si="5"/>
        <v/>
      </c>
    </row>
    <row r="41" spans="1:9" x14ac:dyDescent="0.45">
      <c r="C41" s="25" t="str">
        <f>IF(検索画面!A47="","",検索画面!A47)</f>
        <v/>
      </c>
      <c r="D41" s="25" t="str">
        <f t="shared" si="0"/>
        <v/>
      </c>
      <c r="E41" s="25" t="str">
        <f t="shared" si="1"/>
        <v/>
      </c>
      <c r="F41" s="25" t="str">
        <f t="shared" si="2"/>
        <v/>
      </c>
      <c r="G41" s="25" t="str">
        <f t="shared" si="3"/>
        <v/>
      </c>
      <c r="H41" s="25" t="str">
        <f t="shared" si="4"/>
        <v/>
      </c>
      <c r="I41" s="25" t="str">
        <f t="shared" si="5"/>
        <v/>
      </c>
    </row>
    <row r="42" spans="1:9" x14ac:dyDescent="0.45">
      <c r="C42" s="25" t="str">
        <f>IF(検索画面!A48="","",検索画面!A48)</f>
        <v/>
      </c>
      <c r="D42" s="25" t="str">
        <f t="shared" si="0"/>
        <v/>
      </c>
      <c r="E42" s="25" t="str">
        <f t="shared" si="1"/>
        <v/>
      </c>
      <c r="F42" s="25" t="str">
        <f t="shared" si="2"/>
        <v/>
      </c>
      <c r="G42" s="25" t="str">
        <f t="shared" si="3"/>
        <v/>
      </c>
      <c r="H42" s="25" t="str">
        <f t="shared" si="4"/>
        <v/>
      </c>
      <c r="I42" s="25" t="str">
        <f t="shared" si="5"/>
        <v/>
      </c>
    </row>
    <row r="43" spans="1:9" x14ac:dyDescent="0.45">
      <c r="C43" s="25" t="str">
        <f>IF(検索画面!A49="","",検索画面!A49)</f>
        <v/>
      </c>
      <c r="D43" s="25" t="str">
        <f t="shared" si="0"/>
        <v/>
      </c>
      <c r="E43" s="25" t="str">
        <f t="shared" si="1"/>
        <v/>
      </c>
      <c r="F43" s="25" t="str">
        <f t="shared" si="2"/>
        <v/>
      </c>
      <c r="G43" s="25" t="str">
        <f t="shared" si="3"/>
        <v/>
      </c>
      <c r="H43" s="25" t="str">
        <f t="shared" si="4"/>
        <v/>
      </c>
      <c r="I43" s="25" t="str">
        <f t="shared" si="5"/>
        <v/>
      </c>
    </row>
    <row r="44" spans="1:9" x14ac:dyDescent="0.45">
      <c r="C44" s="25" t="str">
        <f>IF(検索画面!A50="","",検索画面!A50)</f>
        <v/>
      </c>
      <c r="D44" s="25" t="str">
        <f t="shared" si="0"/>
        <v/>
      </c>
      <c r="E44" s="25" t="str">
        <f t="shared" si="1"/>
        <v/>
      </c>
      <c r="F44" s="25" t="str">
        <f t="shared" si="2"/>
        <v/>
      </c>
      <c r="G44" s="25" t="str">
        <f t="shared" si="3"/>
        <v/>
      </c>
      <c r="H44" s="25" t="str">
        <f t="shared" si="4"/>
        <v/>
      </c>
      <c r="I44" s="25" t="str">
        <f t="shared" si="5"/>
        <v/>
      </c>
    </row>
  </sheetData>
  <phoneticPr fontId="18"/>
  <conditionalFormatting sqref="D4:I44">
    <cfRule type="cellIs" dxfId="20" priority="1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6868-8EF0-47F6-B8C8-453B75DA9245}">
  <dimension ref="A1:Q543"/>
  <sheetViews>
    <sheetView topLeftCell="D482" workbookViewId="0">
      <selection activeCell="Q486" sqref="Q486"/>
    </sheetView>
  </sheetViews>
  <sheetFormatPr defaultRowHeight="18" x14ac:dyDescent="0.45"/>
  <cols>
    <col min="1" max="1" width="15" bestFit="1" customWidth="1"/>
    <col min="2" max="2" width="15" style="31" customWidth="1"/>
    <col min="3" max="3" width="12.09765625" style="2" customWidth="1"/>
    <col min="7" max="7" width="9" style="2"/>
    <col min="11" max="11" width="11" bestFit="1" customWidth="1"/>
    <col min="12" max="12" width="15" customWidth="1"/>
    <col min="13" max="13" width="46" bestFit="1" customWidth="1"/>
  </cols>
  <sheetData>
    <row r="1" spans="1:17" x14ac:dyDescent="0.45">
      <c r="A1" s="28" t="s">
        <v>97</v>
      </c>
      <c r="B1" s="29" t="s">
        <v>1261</v>
      </c>
      <c r="C1" s="32" t="s">
        <v>0</v>
      </c>
      <c r="D1" s="33" t="s">
        <v>1</v>
      </c>
      <c r="E1" s="33" t="s">
        <v>2</v>
      </c>
      <c r="F1" s="33" t="s">
        <v>3</v>
      </c>
      <c r="G1" s="34" t="s">
        <v>4</v>
      </c>
      <c r="H1" s="33" t="s">
        <v>5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10</v>
      </c>
      <c r="N1" s="33" t="s">
        <v>11</v>
      </c>
      <c r="O1" s="33" t="s">
        <v>12</v>
      </c>
      <c r="P1" s="35" t="s">
        <v>13</v>
      </c>
      <c r="Q1" s="49" t="s">
        <v>16</v>
      </c>
    </row>
    <row r="2" spans="1:17" x14ac:dyDescent="0.45">
      <c r="A2" s="26" t="str">
        <f>B2&amp;COUNTIF($B$2:B2,B2)</f>
        <v>木21</v>
      </c>
      <c r="B2" s="30" t="str">
        <f>ソースデータ!$F2&amp;ソースデータ!$G2</f>
        <v>木2</v>
      </c>
      <c r="C2" s="36">
        <v>1101</v>
      </c>
      <c r="D2" s="37" t="s">
        <v>18</v>
      </c>
      <c r="E2" s="37" t="s">
        <v>102</v>
      </c>
      <c r="F2" s="37" t="s">
        <v>34</v>
      </c>
      <c r="G2" s="38">
        <v>2</v>
      </c>
      <c r="H2" s="37" t="s">
        <v>103</v>
      </c>
      <c r="I2" s="39"/>
      <c r="J2" s="37" t="s">
        <v>104</v>
      </c>
      <c r="K2" s="37" t="s">
        <v>105</v>
      </c>
      <c r="L2" s="37" t="s">
        <v>19</v>
      </c>
      <c r="M2" s="37" t="s">
        <v>106</v>
      </c>
      <c r="N2" s="37"/>
      <c r="O2" s="37" t="s">
        <v>107</v>
      </c>
      <c r="P2" s="40">
        <v>9784861633546</v>
      </c>
      <c r="Q2" s="50" t="s">
        <v>108</v>
      </c>
    </row>
    <row r="3" spans="1:17" x14ac:dyDescent="0.45">
      <c r="A3" s="26" t="str">
        <f>B3&amp;COUNTIF($B$2:B3,B3)</f>
        <v>1</v>
      </c>
      <c r="B3" s="30" t="str">
        <f>ソースデータ!$F3&amp;ソースデータ!$G3</f>
        <v/>
      </c>
      <c r="C3" s="41">
        <v>1102</v>
      </c>
      <c r="D3" s="42" t="s">
        <v>18</v>
      </c>
      <c r="E3" s="42" t="s">
        <v>102</v>
      </c>
      <c r="F3" s="42"/>
      <c r="G3" s="43"/>
      <c r="H3" s="42" t="s">
        <v>109</v>
      </c>
      <c r="I3" s="42"/>
      <c r="J3" s="42" t="s">
        <v>110</v>
      </c>
      <c r="K3" s="42" t="s">
        <v>111</v>
      </c>
      <c r="L3" s="42" t="s">
        <v>19</v>
      </c>
      <c r="M3" s="42" t="s">
        <v>112</v>
      </c>
      <c r="N3" s="42"/>
      <c r="O3" s="42" t="s">
        <v>107</v>
      </c>
      <c r="P3" s="44">
        <v>9784861633720</v>
      </c>
      <c r="Q3" s="51" t="s">
        <v>108</v>
      </c>
    </row>
    <row r="4" spans="1:17" x14ac:dyDescent="0.45">
      <c r="A4" s="26" t="str">
        <f>B4&amp;COUNTIF($B$2:B4,B4)</f>
        <v>火21</v>
      </c>
      <c r="B4" s="30" t="str">
        <f>ソースデータ!$F4&amp;ソースデータ!$G4</f>
        <v>火2</v>
      </c>
      <c r="C4" s="36">
        <v>1103</v>
      </c>
      <c r="D4" s="37" t="s">
        <v>93</v>
      </c>
      <c r="E4" s="37" t="s">
        <v>113</v>
      </c>
      <c r="F4" s="37" t="s">
        <v>42</v>
      </c>
      <c r="G4" s="38">
        <v>2</v>
      </c>
      <c r="H4" s="37" t="s">
        <v>45</v>
      </c>
      <c r="I4" s="37"/>
      <c r="J4" s="37" t="s">
        <v>114</v>
      </c>
      <c r="K4" s="37" t="s">
        <v>63</v>
      </c>
      <c r="L4" s="37" t="s">
        <v>19</v>
      </c>
      <c r="M4" s="37" t="s">
        <v>115</v>
      </c>
      <c r="N4" s="39"/>
      <c r="O4" s="37"/>
      <c r="P4" s="40">
        <v>9781610392761</v>
      </c>
      <c r="Q4" s="50" t="s">
        <v>108</v>
      </c>
    </row>
    <row r="5" spans="1:17" x14ac:dyDescent="0.45">
      <c r="A5" s="26" t="str">
        <f>B5&amp;COUNTIF($B$2:B5,B5)</f>
        <v>火11</v>
      </c>
      <c r="B5" s="30" t="str">
        <f>ソースデータ!$F5&amp;ソースデータ!$G5</f>
        <v>火1</v>
      </c>
      <c r="C5" s="41">
        <v>1104</v>
      </c>
      <c r="D5" s="42" t="s">
        <v>45</v>
      </c>
      <c r="E5" s="42" t="s">
        <v>116</v>
      </c>
      <c r="F5" s="42" t="s">
        <v>42</v>
      </c>
      <c r="G5" s="43">
        <v>1</v>
      </c>
      <c r="H5" s="42" t="s">
        <v>45</v>
      </c>
      <c r="I5" s="42"/>
      <c r="J5" s="42" t="s">
        <v>66</v>
      </c>
      <c r="K5" s="42" t="s">
        <v>63</v>
      </c>
      <c r="L5" s="42" t="s">
        <v>19</v>
      </c>
      <c r="M5" s="42" t="s">
        <v>117</v>
      </c>
      <c r="N5" s="45"/>
      <c r="O5" s="42" t="s">
        <v>65</v>
      </c>
      <c r="P5" s="44">
        <v>9784384012439</v>
      </c>
      <c r="Q5" s="51" t="s">
        <v>108</v>
      </c>
    </row>
    <row r="6" spans="1:17" x14ac:dyDescent="0.45">
      <c r="A6" s="26" t="str">
        <f>B6&amp;COUNTIF($B$2:B6,B6)</f>
        <v>火22</v>
      </c>
      <c r="B6" s="30" t="str">
        <f>ソースデータ!$F6&amp;ソースデータ!$G6</f>
        <v>火2</v>
      </c>
      <c r="C6" s="36">
        <v>1105</v>
      </c>
      <c r="D6" s="37" t="s">
        <v>45</v>
      </c>
      <c r="E6" s="37">
        <v>5.7</v>
      </c>
      <c r="F6" s="37" t="s">
        <v>42</v>
      </c>
      <c r="G6" s="38">
        <v>2</v>
      </c>
      <c r="H6" s="37" t="s">
        <v>45</v>
      </c>
      <c r="I6" s="37"/>
      <c r="J6" s="37" t="s">
        <v>114</v>
      </c>
      <c r="K6" s="37" t="s">
        <v>63</v>
      </c>
      <c r="L6" s="37" t="s">
        <v>37</v>
      </c>
      <c r="M6" s="37" t="s">
        <v>71</v>
      </c>
      <c r="N6" s="37"/>
      <c r="O6" s="37" t="s">
        <v>62</v>
      </c>
      <c r="P6" s="40">
        <v>9784862760906</v>
      </c>
      <c r="Q6" s="50" t="s">
        <v>108</v>
      </c>
    </row>
    <row r="7" spans="1:17" x14ac:dyDescent="0.45">
      <c r="A7" s="26" t="str">
        <f>B7&amp;COUNTIF($B$2:B7,B7)</f>
        <v>2</v>
      </c>
      <c r="B7" s="30" t="str">
        <f>ソースデータ!$F7&amp;ソースデータ!$G7</f>
        <v/>
      </c>
      <c r="C7" s="41">
        <v>1106</v>
      </c>
      <c r="D7" s="42" t="s">
        <v>18</v>
      </c>
      <c r="E7" s="42" t="s">
        <v>102</v>
      </c>
      <c r="F7" s="42"/>
      <c r="G7" s="43"/>
      <c r="H7" s="42" t="s">
        <v>45</v>
      </c>
      <c r="I7" s="42"/>
      <c r="J7" s="42" t="s">
        <v>118</v>
      </c>
      <c r="K7" s="42" t="s">
        <v>63</v>
      </c>
      <c r="L7" s="42" t="s">
        <v>19</v>
      </c>
      <c r="M7" s="42" t="s">
        <v>64</v>
      </c>
      <c r="N7" s="45"/>
      <c r="O7" s="42" t="s">
        <v>65</v>
      </c>
      <c r="P7" s="44">
        <v>9784384059762</v>
      </c>
      <c r="Q7" s="51" t="s">
        <v>108</v>
      </c>
    </row>
    <row r="8" spans="1:17" x14ac:dyDescent="0.45">
      <c r="A8" s="26" t="str">
        <f>B8&amp;COUNTIF($B$2:B8,B8)</f>
        <v>火51</v>
      </c>
      <c r="B8" s="30" t="str">
        <f>ソースデータ!$F8&amp;ソースデータ!$G8</f>
        <v>火5</v>
      </c>
      <c r="C8" s="36">
        <v>1107</v>
      </c>
      <c r="D8" s="37" t="s">
        <v>18</v>
      </c>
      <c r="E8" s="37" t="s">
        <v>102</v>
      </c>
      <c r="F8" s="37" t="s">
        <v>42</v>
      </c>
      <c r="G8" s="38">
        <v>5</v>
      </c>
      <c r="H8" s="37" t="s">
        <v>45</v>
      </c>
      <c r="I8" s="37"/>
      <c r="J8" s="37" t="s">
        <v>119</v>
      </c>
      <c r="K8" s="37" t="s">
        <v>120</v>
      </c>
      <c r="L8" s="37" t="s">
        <v>37</v>
      </c>
      <c r="M8" s="37" t="s">
        <v>61</v>
      </c>
      <c r="N8" s="37"/>
      <c r="O8" s="37" t="s">
        <v>62</v>
      </c>
      <c r="P8" s="40">
        <v>9784862760906</v>
      </c>
      <c r="Q8" s="50" t="s">
        <v>108</v>
      </c>
    </row>
    <row r="9" spans="1:17" x14ac:dyDescent="0.45">
      <c r="A9" s="26" t="str">
        <f>B9&amp;COUNTIF($B$2:B9,B9)</f>
        <v>火52</v>
      </c>
      <c r="B9" s="30" t="str">
        <f>ソースデータ!$F9&amp;ソースデータ!$G9</f>
        <v>火5</v>
      </c>
      <c r="C9" s="41">
        <v>1107</v>
      </c>
      <c r="D9" s="42" t="s">
        <v>18</v>
      </c>
      <c r="E9" s="42" t="s">
        <v>102</v>
      </c>
      <c r="F9" s="42" t="s">
        <v>42</v>
      </c>
      <c r="G9" s="43">
        <v>5</v>
      </c>
      <c r="H9" s="42" t="s">
        <v>45</v>
      </c>
      <c r="I9" s="42"/>
      <c r="J9" s="42" t="s">
        <v>119</v>
      </c>
      <c r="K9" s="42" t="s">
        <v>121</v>
      </c>
      <c r="L9" s="42" t="s">
        <v>37</v>
      </c>
      <c r="M9" s="42" t="s">
        <v>61</v>
      </c>
      <c r="N9" s="42"/>
      <c r="O9" s="42" t="s">
        <v>62</v>
      </c>
      <c r="P9" s="44">
        <v>9784862760906</v>
      </c>
      <c r="Q9" s="51" t="s">
        <v>108</v>
      </c>
    </row>
    <row r="10" spans="1:17" x14ac:dyDescent="0.45">
      <c r="A10" s="26" t="str">
        <f>B10&amp;COUNTIF($B$2:B10,B10)</f>
        <v>火53</v>
      </c>
      <c r="B10" s="30" t="str">
        <f>ソースデータ!$F10&amp;ソースデータ!$G10</f>
        <v>火5</v>
      </c>
      <c r="C10" s="36">
        <v>1107</v>
      </c>
      <c r="D10" s="37" t="s">
        <v>18</v>
      </c>
      <c r="E10" s="37" t="s">
        <v>102</v>
      </c>
      <c r="F10" s="37" t="s">
        <v>42</v>
      </c>
      <c r="G10" s="38">
        <v>5</v>
      </c>
      <c r="H10" s="37" t="s">
        <v>45</v>
      </c>
      <c r="I10" s="37"/>
      <c r="J10" s="37" t="s">
        <v>119</v>
      </c>
      <c r="K10" s="37" t="s">
        <v>122</v>
      </c>
      <c r="L10" s="37" t="s">
        <v>37</v>
      </c>
      <c r="M10" s="37" t="s">
        <v>61</v>
      </c>
      <c r="N10" s="37"/>
      <c r="O10" s="37" t="s">
        <v>62</v>
      </c>
      <c r="P10" s="40">
        <v>9784862760906</v>
      </c>
      <c r="Q10" s="50" t="s">
        <v>108</v>
      </c>
    </row>
    <row r="11" spans="1:17" x14ac:dyDescent="0.45">
      <c r="A11" s="26" t="str">
        <f>B11&amp;COUNTIF($B$2:B11,B11)</f>
        <v>木51</v>
      </c>
      <c r="B11" s="30" t="str">
        <f>ソースデータ!$F11&amp;ソースデータ!$G11</f>
        <v>木5</v>
      </c>
      <c r="C11" s="41">
        <v>1107</v>
      </c>
      <c r="D11" s="42" t="s">
        <v>18</v>
      </c>
      <c r="E11" s="42" t="s">
        <v>102</v>
      </c>
      <c r="F11" s="42" t="s">
        <v>34</v>
      </c>
      <c r="G11" s="43">
        <v>5</v>
      </c>
      <c r="H11" s="42" t="s">
        <v>45</v>
      </c>
      <c r="I11" s="42"/>
      <c r="J11" s="42" t="s">
        <v>119</v>
      </c>
      <c r="K11" s="42" t="s">
        <v>123</v>
      </c>
      <c r="L11" s="42" t="s">
        <v>37</v>
      </c>
      <c r="M11" s="42" t="s">
        <v>61</v>
      </c>
      <c r="N11" s="42"/>
      <c r="O11" s="42" t="s">
        <v>62</v>
      </c>
      <c r="P11" s="44">
        <v>9784862760906</v>
      </c>
      <c r="Q11" s="51" t="s">
        <v>108</v>
      </c>
    </row>
    <row r="12" spans="1:17" x14ac:dyDescent="0.45">
      <c r="A12" s="26" t="str">
        <f>B12&amp;COUNTIF($B$2:B12,B12)</f>
        <v>木52</v>
      </c>
      <c r="B12" s="30" t="str">
        <f>ソースデータ!$F12&amp;ソースデータ!$G12</f>
        <v>木5</v>
      </c>
      <c r="C12" s="36">
        <v>1107</v>
      </c>
      <c r="D12" s="37" t="s">
        <v>18</v>
      </c>
      <c r="E12" s="37" t="s">
        <v>102</v>
      </c>
      <c r="F12" s="37" t="s">
        <v>34</v>
      </c>
      <c r="G12" s="38">
        <v>5</v>
      </c>
      <c r="H12" s="37" t="s">
        <v>45</v>
      </c>
      <c r="I12" s="37"/>
      <c r="J12" s="37" t="s">
        <v>119</v>
      </c>
      <c r="K12" s="37" t="s">
        <v>60</v>
      </c>
      <c r="L12" s="37" t="s">
        <v>37</v>
      </c>
      <c r="M12" s="37" t="s">
        <v>61</v>
      </c>
      <c r="N12" s="37"/>
      <c r="O12" s="37" t="s">
        <v>62</v>
      </c>
      <c r="P12" s="40">
        <v>9784862760906</v>
      </c>
      <c r="Q12" s="50" t="s">
        <v>108</v>
      </c>
    </row>
    <row r="13" spans="1:17" x14ac:dyDescent="0.45">
      <c r="A13" s="26" t="str">
        <f>B13&amp;COUNTIF($B$2:B13,B13)</f>
        <v>木53</v>
      </c>
      <c r="B13" s="30" t="str">
        <f>ソースデータ!$F13&amp;ソースデータ!$G13</f>
        <v>木5</v>
      </c>
      <c r="C13" s="41">
        <v>1107</v>
      </c>
      <c r="D13" s="42" t="s">
        <v>18</v>
      </c>
      <c r="E13" s="42" t="s">
        <v>102</v>
      </c>
      <c r="F13" s="42" t="s">
        <v>34</v>
      </c>
      <c r="G13" s="43">
        <v>5</v>
      </c>
      <c r="H13" s="42" t="s">
        <v>45</v>
      </c>
      <c r="I13" s="42"/>
      <c r="J13" s="42" t="s">
        <v>119</v>
      </c>
      <c r="K13" s="42" t="s">
        <v>124</v>
      </c>
      <c r="L13" s="42" t="s">
        <v>37</v>
      </c>
      <c r="M13" s="42" t="s">
        <v>61</v>
      </c>
      <c r="N13" s="42"/>
      <c r="O13" s="42" t="s">
        <v>62</v>
      </c>
      <c r="P13" s="44">
        <v>9784862760906</v>
      </c>
      <c r="Q13" s="51" t="s">
        <v>108</v>
      </c>
    </row>
    <row r="14" spans="1:17" x14ac:dyDescent="0.45">
      <c r="A14" s="26" t="str">
        <f>B14&amp;COUNTIF($B$2:B14,B14)</f>
        <v>木54</v>
      </c>
      <c r="B14" s="30" t="str">
        <f>ソースデータ!$F14&amp;ソースデータ!$G14</f>
        <v>木5</v>
      </c>
      <c r="C14" s="36">
        <v>1107</v>
      </c>
      <c r="D14" s="37" t="s">
        <v>18</v>
      </c>
      <c r="E14" s="37" t="s">
        <v>102</v>
      </c>
      <c r="F14" s="37" t="s">
        <v>34</v>
      </c>
      <c r="G14" s="38">
        <v>5</v>
      </c>
      <c r="H14" s="37" t="s">
        <v>45</v>
      </c>
      <c r="I14" s="37"/>
      <c r="J14" s="37" t="s">
        <v>119</v>
      </c>
      <c r="K14" s="37" t="s">
        <v>125</v>
      </c>
      <c r="L14" s="37" t="s">
        <v>37</v>
      </c>
      <c r="M14" s="37" t="s">
        <v>61</v>
      </c>
      <c r="N14" s="37"/>
      <c r="O14" s="37" t="s">
        <v>62</v>
      </c>
      <c r="P14" s="40">
        <v>9784862760906</v>
      </c>
      <c r="Q14" s="50" t="s">
        <v>108</v>
      </c>
    </row>
    <row r="15" spans="1:17" x14ac:dyDescent="0.45">
      <c r="A15" s="26" t="str">
        <f>B15&amp;COUNTIF($B$2:B15,B15)</f>
        <v>月21</v>
      </c>
      <c r="B15" s="30" t="str">
        <f>ソースデータ!$F15&amp;ソースデータ!$G15</f>
        <v>月2</v>
      </c>
      <c r="C15" s="41">
        <v>1108</v>
      </c>
      <c r="D15" s="42" t="s">
        <v>18</v>
      </c>
      <c r="E15" s="42" t="s">
        <v>102</v>
      </c>
      <c r="F15" s="42" t="s">
        <v>36</v>
      </c>
      <c r="G15" s="43">
        <v>2</v>
      </c>
      <c r="H15" s="42" t="s">
        <v>126</v>
      </c>
      <c r="I15" s="45"/>
      <c r="J15" s="42" t="s">
        <v>127</v>
      </c>
      <c r="K15" s="42" t="s">
        <v>54</v>
      </c>
      <c r="L15" s="42" t="s">
        <v>19</v>
      </c>
      <c r="M15" s="42" t="s">
        <v>55</v>
      </c>
      <c r="N15" s="42"/>
      <c r="O15" s="42" t="s">
        <v>56</v>
      </c>
      <c r="P15" s="44">
        <v>9784284104753</v>
      </c>
      <c r="Q15" s="51" t="s">
        <v>108</v>
      </c>
    </row>
    <row r="16" spans="1:17" x14ac:dyDescent="0.45">
      <c r="A16" s="26" t="str">
        <f>B16&amp;COUNTIF($B$2:B16,B16)</f>
        <v>水41</v>
      </c>
      <c r="B16" s="30" t="str">
        <f>ソースデータ!$F16&amp;ソースデータ!$G16</f>
        <v>水4</v>
      </c>
      <c r="C16" s="36">
        <v>1109</v>
      </c>
      <c r="D16" s="37" t="s">
        <v>18</v>
      </c>
      <c r="E16" s="37" t="s">
        <v>102</v>
      </c>
      <c r="F16" s="37" t="s">
        <v>31</v>
      </c>
      <c r="G16" s="38">
        <v>4</v>
      </c>
      <c r="H16" s="37" t="s">
        <v>45</v>
      </c>
      <c r="I16" s="37"/>
      <c r="J16" s="37" t="s">
        <v>128</v>
      </c>
      <c r="K16" s="37" t="s">
        <v>129</v>
      </c>
      <c r="L16" s="37" t="s">
        <v>19</v>
      </c>
      <c r="M16" s="37" t="s">
        <v>130</v>
      </c>
      <c r="N16" s="37"/>
      <c r="O16" s="37" t="s">
        <v>21</v>
      </c>
      <c r="P16" s="40">
        <v>9784000296724</v>
      </c>
      <c r="Q16" s="50" t="s">
        <v>108</v>
      </c>
    </row>
    <row r="17" spans="1:17" x14ac:dyDescent="0.45">
      <c r="A17" s="26" t="str">
        <f>B17&amp;COUNTIF($B$2:B17,B17)</f>
        <v>木22</v>
      </c>
      <c r="B17" s="30" t="str">
        <f>ソースデータ!$F17&amp;ソースデータ!$G17</f>
        <v>木2</v>
      </c>
      <c r="C17" s="41">
        <v>1111</v>
      </c>
      <c r="D17" s="42" t="s">
        <v>131</v>
      </c>
      <c r="E17" s="42" t="s">
        <v>132</v>
      </c>
      <c r="F17" s="42" t="s">
        <v>34</v>
      </c>
      <c r="G17" s="43">
        <v>2</v>
      </c>
      <c r="H17" s="42" t="s">
        <v>103</v>
      </c>
      <c r="I17" s="45"/>
      <c r="J17" s="42" t="s">
        <v>75</v>
      </c>
      <c r="K17" s="42" t="s">
        <v>133</v>
      </c>
      <c r="L17" s="42" t="s">
        <v>19</v>
      </c>
      <c r="M17" s="42" t="s">
        <v>134</v>
      </c>
      <c r="N17" s="42"/>
      <c r="O17" s="42" t="s">
        <v>135</v>
      </c>
      <c r="P17" s="44">
        <v>9784254510744</v>
      </c>
      <c r="Q17" s="51" t="s">
        <v>108</v>
      </c>
    </row>
    <row r="18" spans="1:17" x14ac:dyDescent="0.45">
      <c r="A18" s="26" t="str">
        <f>B18&amp;COUNTIF($B$2:B18,B18)</f>
        <v>火23</v>
      </c>
      <c r="B18" s="30" t="str">
        <f>ソースデータ!$F18&amp;ソースデータ!$G18</f>
        <v>火2</v>
      </c>
      <c r="C18" s="36">
        <v>1112</v>
      </c>
      <c r="D18" s="37" t="s">
        <v>131</v>
      </c>
      <c r="E18" s="37" t="s">
        <v>132</v>
      </c>
      <c r="F18" s="37" t="s">
        <v>42</v>
      </c>
      <c r="G18" s="38">
        <v>2</v>
      </c>
      <c r="H18" s="37" t="s">
        <v>136</v>
      </c>
      <c r="I18" s="37"/>
      <c r="J18" s="37" t="s">
        <v>137</v>
      </c>
      <c r="K18" s="37" t="s">
        <v>138</v>
      </c>
      <c r="L18" s="37" t="s">
        <v>19</v>
      </c>
      <c r="M18" s="37" t="s">
        <v>139</v>
      </c>
      <c r="N18" s="37"/>
      <c r="O18" s="37" t="s">
        <v>140</v>
      </c>
      <c r="P18" s="40">
        <v>9784910603049</v>
      </c>
      <c r="Q18" s="50" t="s">
        <v>108</v>
      </c>
    </row>
    <row r="19" spans="1:17" x14ac:dyDescent="0.45">
      <c r="A19" s="26" t="str">
        <f>B19&amp;COUNTIF($B$2:B19,B19)</f>
        <v>木23</v>
      </c>
      <c r="B19" s="30" t="str">
        <f>ソースデータ!$F19&amp;ソースデータ!$G19</f>
        <v>木2</v>
      </c>
      <c r="C19" s="41">
        <v>1113</v>
      </c>
      <c r="D19" s="42" t="s">
        <v>72</v>
      </c>
      <c r="E19" s="42" t="s">
        <v>132</v>
      </c>
      <c r="F19" s="42" t="s">
        <v>34</v>
      </c>
      <c r="G19" s="43">
        <v>2</v>
      </c>
      <c r="H19" s="42" t="s">
        <v>126</v>
      </c>
      <c r="I19" s="45"/>
      <c r="J19" s="42" t="s">
        <v>141</v>
      </c>
      <c r="K19" s="42" t="s">
        <v>142</v>
      </c>
      <c r="L19" s="42" t="s">
        <v>19</v>
      </c>
      <c r="M19" s="42" t="s">
        <v>143</v>
      </c>
      <c r="N19" s="45"/>
      <c r="O19" s="42" t="s">
        <v>144</v>
      </c>
      <c r="P19" s="44">
        <v>9784866160986</v>
      </c>
      <c r="Q19" s="51" t="s">
        <v>108</v>
      </c>
    </row>
    <row r="20" spans="1:17" x14ac:dyDescent="0.45">
      <c r="A20" s="26" t="str">
        <f>B20&amp;COUNTIF($B$2:B20,B20)</f>
        <v>火24</v>
      </c>
      <c r="B20" s="30" t="str">
        <f>ソースデータ!$F20&amp;ソースデータ!$G20</f>
        <v>火2</v>
      </c>
      <c r="C20" s="36">
        <v>1114</v>
      </c>
      <c r="D20" s="37" t="s">
        <v>131</v>
      </c>
      <c r="E20" s="37" t="s">
        <v>132</v>
      </c>
      <c r="F20" s="37" t="s">
        <v>42</v>
      </c>
      <c r="G20" s="38">
        <v>2</v>
      </c>
      <c r="H20" s="37" t="s">
        <v>136</v>
      </c>
      <c r="I20" s="37"/>
      <c r="J20" s="37" t="s">
        <v>145</v>
      </c>
      <c r="K20" s="37" t="s">
        <v>146</v>
      </c>
      <c r="L20" s="37" t="s">
        <v>37</v>
      </c>
      <c r="M20" s="37" t="s">
        <v>147</v>
      </c>
      <c r="N20" s="39"/>
      <c r="O20" s="37" t="s">
        <v>148</v>
      </c>
      <c r="P20" s="40">
        <v>9784904213698</v>
      </c>
      <c r="Q20" s="50" t="s">
        <v>108</v>
      </c>
    </row>
    <row r="21" spans="1:17" x14ac:dyDescent="0.45">
      <c r="A21" s="26" t="str">
        <f>B21&amp;COUNTIF($B$2:B21,B21)</f>
        <v>火25</v>
      </c>
      <c r="B21" s="30" t="str">
        <f>ソースデータ!$F21&amp;ソースデータ!$G21</f>
        <v>火2</v>
      </c>
      <c r="C21" s="41">
        <v>1115</v>
      </c>
      <c r="D21" s="42" t="s">
        <v>131</v>
      </c>
      <c r="E21" s="42" t="s">
        <v>132</v>
      </c>
      <c r="F21" s="42" t="s">
        <v>42</v>
      </c>
      <c r="G21" s="43">
        <v>2</v>
      </c>
      <c r="H21" s="42" t="s">
        <v>136</v>
      </c>
      <c r="I21" s="42"/>
      <c r="J21" s="42" t="s">
        <v>75</v>
      </c>
      <c r="K21" s="42" t="s">
        <v>111</v>
      </c>
      <c r="L21" s="42" t="s">
        <v>19</v>
      </c>
      <c r="M21" s="42" t="s">
        <v>149</v>
      </c>
      <c r="N21" s="45"/>
      <c r="O21" s="42" t="s">
        <v>46</v>
      </c>
      <c r="P21" s="44">
        <v>9784320111202</v>
      </c>
      <c r="Q21" s="51" t="s">
        <v>108</v>
      </c>
    </row>
    <row r="22" spans="1:17" x14ac:dyDescent="0.45">
      <c r="A22" s="26" t="str">
        <f>B22&amp;COUNTIF($B$2:B22,B22)</f>
        <v>火26</v>
      </c>
      <c r="B22" s="30" t="str">
        <f>ソースデータ!$F22&amp;ソースデータ!$G22</f>
        <v>火2</v>
      </c>
      <c r="C22" s="36">
        <v>1115</v>
      </c>
      <c r="D22" s="37" t="s">
        <v>131</v>
      </c>
      <c r="E22" s="37" t="s">
        <v>132</v>
      </c>
      <c r="F22" s="37" t="s">
        <v>42</v>
      </c>
      <c r="G22" s="38">
        <v>2</v>
      </c>
      <c r="H22" s="37" t="s">
        <v>45</v>
      </c>
      <c r="I22" s="37"/>
      <c r="J22" s="37" t="s">
        <v>75</v>
      </c>
      <c r="K22" s="37" t="s">
        <v>111</v>
      </c>
      <c r="L22" s="37" t="s">
        <v>19</v>
      </c>
      <c r="M22" s="37" t="s">
        <v>149</v>
      </c>
      <c r="N22" s="39"/>
      <c r="O22" s="37" t="s">
        <v>46</v>
      </c>
      <c r="P22" s="40">
        <v>3784320111202</v>
      </c>
      <c r="Q22" s="50" t="s">
        <v>108</v>
      </c>
    </row>
    <row r="23" spans="1:17" x14ac:dyDescent="0.45">
      <c r="A23" s="26" t="str">
        <f>B23&amp;COUNTIF($B$2:B23,B23)</f>
        <v>木11</v>
      </c>
      <c r="B23" s="30" t="str">
        <f>ソースデータ!$F23&amp;ソースデータ!$G23</f>
        <v>木1</v>
      </c>
      <c r="C23" s="41">
        <v>2101</v>
      </c>
      <c r="D23" s="42" t="s">
        <v>18</v>
      </c>
      <c r="E23" s="42" t="s">
        <v>102</v>
      </c>
      <c r="F23" s="42" t="s">
        <v>34</v>
      </c>
      <c r="G23" s="43">
        <v>1</v>
      </c>
      <c r="H23" s="42" t="s">
        <v>150</v>
      </c>
      <c r="I23" s="42"/>
      <c r="J23" s="42" t="s">
        <v>151</v>
      </c>
      <c r="K23" s="42" t="s">
        <v>152</v>
      </c>
      <c r="L23" s="42" t="s">
        <v>19</v>
      </c>
      <c r="M23" s="42" t="s">
        <v>30</v>
      </c>
      <c r="N23" s="42"/>
      <c r="O23" s="42" t="s">
        <v>26</v>
      </c>
      <c r="P23" s="44">
        <v>9784873616957</v>
      </c>
      <c r="Q23" s="51" t="s">
        <v>41</v>
      </c>
    </row>
    <row r="24" spans="1:17" x14ac:dyDescent="0.45">
      <c r="A24" s="26" t="str">
        <f>B24&amp;COUNTIF($B$2:B24,B24)</f>
        <v>木12</v>
      </c>
      <c r="B24" s="30" t="str">
        <f>ソースデータ!$F24&amp;ソースデータ!$G24</f>
        <v>木1</v>
      </c>
      <c r="C24" s="36">
        <v>2101</v>
      </c>
      <c r="D24" s="37" t="s">
        <v>18</v>
      </c>
      <c r="E24" s="37" t="s">
        <v>102</v>
      </c>
      <c r="F24" s="37" t="s">
        <v>34</v>
      </c>
      <c r="G24" s="38">
        <v>1</v>
      </c>
      <c r="H24" s="37" t="s">
        <v>150</v>
      </c>
      <c r="I24" s="37"/>
      <c r="J24" s="37" t="s">
        <v>151</v>
      </c>
      <c r="K24" s="37" t="s">
        <v>153</v>
      </c>
      <c r="L24" s="37" t="s">
        <v>19</v>
      </c>
      <c r="M24" s="37" t="s">
        <v>30</v>
      </c>
      <c r="N24" s="37"/>
      <c r="O24" s="37" t="s">
        <v>26</v>
      </c>
      <c r="P24" s="40">
        <v>9784873616957</v>
      </c>
      <c r="Q24" s="50" t="s">
        <v>41</v>
      </c>
    </row>
    <row r="25" spans="1:17" x14ac:dyDescent="0.45">
      <c r="A25" s="26" t="str">
        <f>B25&amp;COUNTIF($B$2:B25,B25)</f>
        <v>金11</v>
      </c>
      <c r="B25" s="30" t="str">
        <f>ソースデータ!$F25&amp;ソースデータ!$G25</f>
        <v>金1</v>
      </c>
      <c r="C25" s="41">
        <v>2101</v>
      </c>
      <c r="D25" s="42" t="s">
        <v>18</v>
      </c>
      <c r="E25" s="42" t="s">
        <v>102</v>
      </c>
      <c r="F25" s="42" t="s">
        <v>14</v>
      </c>
      <c r="G25" s="43">
        <v>1</v>
      </c>
      <c r="H25" s="42" t="s">
        <v>150</v>
      </c>
      <c r="I25" s="42"/>
      <c r="J25" s="42" t="s">
        <v>151</v>
      </c>
      <c r="K25" s="42" t="s">
        <v>154</v>
      </c>
      <c r="L25" s="42" t="s">
        <v>19</v>
      </c>
      <c r="M25" s="42" t="s">
        <v>30</v>
      </c>
      <c r="N25" s="42"/>
      <c r="O25" s="42" t="s">
        <v>26</v>
      </c>
      <c r="P25" s="44">
        <v>9784873616957</v>
      </c>
      <c r="Q25" s="51" t="s">
        <v>41</v>
      </c>
    </row>
    <row r="26" spans="1:17" x14ac:dyDescent="0.45">
      <c r="A26" s="26" t="str">
        <f>B26&amp;COUNTIF($B$2:B26,B26)</f>
        <v>月11</v>
      </c>
      <c r="B26" s="30" t="str">
        <f>ソースデータ!$F26&amp;ソースデータ!$G26</f>
        <v>月1</v>
      </c>
      <c r="C26" s="36">
        <v>2101</v>
      </c>
      <c r="D26" s="37" t="s">
        <v>18</v>
      </c>
      <c r="E26" s="37" t="s">
        <v>102</v>
      </c>
      <c r="F26" s="37" t="s">
        <v>36</v>
      </c>
      <c r="G26" s="38">
        <v>1</v>
      </c>
      <c r="H26" s="37" t="s">
        <v>27</v>
      </c>
      <c r="I26" s="37"/>
      <c r="J26" s="37" t="s">
        <v>151</v>
      </c>
      <c r="K26" s="37" t="s">
        <v>155</v>
      </c>
      <c r="L26" s="37" t="s">
        <v>19</v>
      </c>
      <c r="M26" s="37" t="s">
        <v>30</v>
      </c>
      <c r="N26" s="37"/>
      <c r="O26" s="37" t="s">
        <v>26</v>
      </c>
      <c r="P26" s="40">
        <v>9784873616957</v>
      </c>
      <c r="Q26" s="50" t="s">
        <v>41</v>
      </c>
    </row>
    <row r="27" spans="1:17" x14ac:dyDescent="0.45">
      <c r="A27" s="26" t="str">
        <f>B27&amp;COUNTIF($B$2:B27,B27)</f>
        <v>月12</v>
      </c>
      <c r="B27" s="30" t="str">
        <f>ソースデータ!$F27&amp;ソースデータ!$G27</f>
        <v>月1</v>
      </c>
      <c r="C27" s="41">
        <v>2101</v>
      </c>
      <c r="D27" s="42" t="s">
        <v>18</v>
      </c>
      <c r="E27" s="42" t="s">
        <v>102</v>
      </c>
      <c r="F27" s="42" t="s">
        <v>36</v>
      </c>
      <c r="G27" s="43">
        <v>1</v>
      </c>
      <c r="H27" s="42" t="s">
        <v>27</v>
      </c>
      <c r="I27" s="42"/>
      <c r="J27" s="42" t="s">
        <v>151</v>
      </c>
      <c r="K27" s="42" t="s">
        <v>156</v>
      </c>
      <c r="L27" s="42" t="s">
        <v>19</v>
      </c>
      <c r="M27" s="42" t="s">
        <v>30</v>
      </c>
      <c r="N27" s="42"/>
      <c r="O27" s="42" t="s">
        <v>26</v>
      </c>
      <c r="P27" s="44">
        <v>9784873616957</v>
      </c>
      <c r="Q27" s="51" t="s">
        <v>41</v>
      </c>
    </row>
    <row r="28" spans="1:17" x14ac:dyDescent="0.45">
      <c r="A28" s="26" t="str">
        <f>B28&amp;COUNTIF($B$2:B28,B28)</f>
        <v>火41</v>
      </c>
      <c r="B28" s="30" t="str">
        <f>ソースデータ!$F28&amp;ソースデータ!$G28</f>
        <v>火4</v>
      </c>
      <c r="C28" s="36">
        <v>2101</v>
      </c>
      <c r="D28" s="37" t="s">
        <v>18</v>
      </c>
      <c r="E28" s="37" t="s">
        <v>102</v>
      </c>
      <c r="F28" s="37" t="s">
        <v>42</v>
      </c>
      <c r="G28" s="38">
        <v>4</v>
      </c>
      <c r="H28" s="37" t="s">
        <v>157</v>
      </c>
      <c r="I28" s="37"/>
      <c r="J28" s="37" t="s">
        <v>158</v>
      </c>
      <c r="K28" s="37" t="s">
        <v>156</v>
      </c>
      <c r="L28" s="37" t="s">
        <v>19</v>
      </c>
      <c r="M28" s="37" t="s">
        <v>30</v>
      </c>
      <c r="N28" s="37"/>
      <c r="O28" s="37" t="s">
        <v>26</v>
      </c>
      <c r="P28" s="40">
        <v>9784873616957</v>
      </c>
      <c r="Q28" s="50" t="s">
        <v>41</v>
      </c>
    </row>
    <row r="29" spans="1:17" x14ac:dyDescent="0.45">
      <c r="A29" s="26" t="str">
        <f>B29&amp;COUNTIF($B$2:B29,B29)</f>
        <v>木13</v>
      </c>
      <c r="B29" s="30" t="str">
        <f>ソースデータ!$F29&amp;ソースデータ!$G29</f>
        <v>木1</v>
      </c>
      <c r="C29" s="41">
        <v>2102</v>
      </c>
      <c r="D29" s="42" t="s">
        <v>18</v>
      </c>
      <c r="E29" s="42" t="s">
        <v>102</v>
      </c>
      <c r="F29" s="42" t="s">
        <v>34</v>
      </c>
      <c r="G29" s="43">
        <v>1</v>
      </c>
      <c r="H29" s="42" t="s">
        <v>159</v>
      </c>
      <c r="I29" s="45"/>
      <c r="J29" s="42" t="s">
        <v>160</v>
      </c>
      <c r="K29" s="42" t="s">
        <v>24</v>
      </c>
      <c r="L29" s="42" t="s">
        <v>19</v>
      </c>
      <c r="M29" s="42" t="s">
        <v>161</v>
      </c>
      <c r="N29" s="45"/>
      <c r="O29" s="42" t="s">
        <v>23</v>
      </c>
      <c r="P29" s="44">
        <v>9784781911472</v>
      </c>
      <c r="Q29" s="51" t="s">
        <v>41</v>
      </c>
    </row>
    <row r="30" spans="1:17" x14ac:dyDescent="0.45">
      <c r="A30" s="26" t="str">
        <f>B30&amp;COUNTIF($B$2:B30,B30)</f>
        <v>月13</v>
      </c>
      <c r="B30" s="30" t="str">
        <f>ソースデータ!$F30&amp;ソースデータ!$G30</f>
        <v>月1</v>
      </c>
      <c r="C30" s="36">
        <v>2102</v>
      </c>
      <c r="D30" s="37" t="s">
        <v>18</v>
      </c>
      <c r="E30" s="37" t="s">
        <v>102</v>
      </c>
      <c r="F30" s="37" t="s">
        <v>36</v>
      </c>
      <c r="G30" s="38">
        <v>1</v>
      </c>
      <c r="H30" s="37" t="s">
        <v>162</v>
      </c>
      <c r="I30" s="37"/>
      <c r="J30" s="37" t="s">
        <v>160</v>
      </c>
      <c r="K30" s="37" t="s">
        <v>163</v>
      </c>
      <c r="L30" s="37" t="s">
        <v>19</v>
      </c>
      <c r="M30" s="37" t="s">
        <v>161</v>
      </c>
      <c r="N30" s="39"/>
      <c r="O30" s="37" t="s">
        <v>23</v>
      </c>
      <c r="P30" s="40">
        <v>9784781911473</v>
      </c>
      <c r="Q30" s="50" t="s">
        <v>41</v>
      </c>
    </row>
    <row r="31" spans="1:17" x14ac:dyDescent="0.45">
      <c r="A31" s="26" t="str">
        <f>B31&amp;COUNTIF($B$2:B31,B31)</f>
        <v>金12</v>
      </c>
      <c r="B31" s="30" t="str">
        <f>ソースデータ!$F31&amp;ソースデータ!$G31</f>
        <v>金1</v>
      </c>
      <c r="C31" s="41">
        <v>2103</v>
      </c>
      <c r="D31" s="42" t="s">
        <v>18</v>
      </c>
      <c r="E31" s="42" t="s">
        <v>102</v>
      </c>
      <c r="F31" s="42" t="s">
        <v>14</v>
      </c>
      <c r="G31" s="43">
        <v>1</v>
      </c>
      <c r="H31" s="42" t="s">
        <v>150</v>
      </c>
      <c r="I31" s="42"/>
      <c r="J31" s="42" t="s">
        <v>151</v>
      </c>
      <c r="K31" s="42" t="s">
        <v>24</v>
      </c>
      <c r="L31" s="42" t="s">
        <v>19</v>
      </c>
      <c r="M31" s="42" t="s">
        <v>25</v>
      </c>
      <c r="N31" s="42"/>
      <c r="O31" s="42" t="s">
        <v>26</v>
      </c>
      <c r="P31" s="44">
        <v>9784780610635</v>
      </c>
      <c r="Q31" s="51" t="s">
        <v>41</v>
      </c>
    </row>
    <row r="32" spans="1:17" x14ac:dyDescent="0.45">
      <c r="A32" s="26" t="str">
        <f>B32&amp;COUNTIF($B$2:B32,B32)</f>
        <v>木14</v>
      </c>
      <c r="B32" s="30" t="str">
        <f>ソースデータ!$F32&amp;ソースデータ!$G32</f>
        <v>木1</v>
      </c>
      <c r="C32" s="36">
        <v>2103</v>
      </c>
      <c r="D32" s="37" t="s">
        <v>18</v>
      </c>
      <c r="E32" s="37" t="s">
        <v>102</v>
      </c>
      <c r="F32" s="37" t="s">
        <v>34</v>
      </c>
      <c r="G32" s="38">
        <v>1</v>
      </c>
      <c r="H32" s="37" t="s">
        <v>150</v>
      </c>
      <c r="I32" s="37"/>
      <c r="J32" s="37" t="s">
        <v>151</v>
      </c>
      <c r="K32" s="37" t="s">
        <v>164</v>
      </c>
      <c r="L32" s="37" t="s">
        <v>19</v>
      </c>
      <c r="M32" s="37" t="s">
        <v>25</v>
      </c>
      <c r="N32" s="37"/>
      <c r="O32" s="37" t="s">
        <v>26</v>
      </c>
      <c r="P32" s="40">
        <v>9784780610635</v>
      </c>
      <c r="Q32" s="50" t="s">
        <v>41</v>
      </c>
    </row>
    <row r="33" spans="1:17" x14ac:dyDescent="0.45">
      <c r="A33" s="26" t="str">
        <f>B33&amp;COUNTIF($B$2:B33,B33)</f>
        <v>3</v>
      </c>
      <c r="B33" s="30" t="str">
        <f>ソースデータ!$F33&amp;ソースデータ!$G33</f>
        <v/>
      </c>
      <c r="C33" s="41">
        <v>2104</v>
      </c>
      <c r="D33" s="42" t="s">
        <v>18</v>
      </c>
      <c r="E33" s="42" t="s">
        <v>102</v>
      </c>
      <c r="F33" s="42"/>
      <c r="G33" s="43"/>
      <c r="H33" s="42" t="s">
        <v>165</v>
      </c>
      <c r="I33" s="42"/>
      <c r="J33" s="42" t="s">
        <v>166</v>
      </c>
      <c r="K33" s="42" t="s">
        <v>167</v>
      </c>
      <c r="L33" s="42" t="s">
        <v>19</v>
      </c>
      <c r="M33" s="42" t="s">
        <v>168</v>
      </c>
      <c r="N33" s="45"/>
      <c r="O33" s="42" t="s">
        <v>169</v>
      </c>
      <c r="P33" s="44">
        <v>9784407352528</v>
      </c>
      <c r="Q33" s="51" t="s">
        <v>41</v>
      </c>
    </row>
    <row r="34" spans="1:17" x14ac:dyDescent="0.45">
      <c r="A34" s="26" t="str">
        <f>B34&amp;COUNTIF($B$2:B34,B34)</f>
        <v>4</v>
      </c>
      <c r="B34" s="30" t="str">
        <f>ソースデータ!$F34&amp;ソースデータ!$G34</f>
        <v/>
      </c>
      <c r="C34" s="36">
        <v>2105</v>
      </c>
      <c r="D34" s="37" t="s">
        <v>18</v>
      </c>
      <c r="E34" s="37" t="s">
        <v>102</v>
      </c>
      <c r="F34" s="37"/>
      <c r="G34" s="38"/>
      <c r="H34" s="37" t="s">
        <v>165</v>
      </c>
      <c r="I34" s="37"/>
      <c r="J34" s="37" t="s">
        <v>166</v>
      </c>
      <c r="K34" s="37" t="s">
        <v>167</v>
      </c>
      <c r="L34" s="37" t="s">
        <v>19</v>
      </c>
      <c r="M34" s="37" t="s">
        <v>170</v>
      </c>
      <c r="N34" s="39"/>
      <c r="O34" s="37" t="s">
        <v>169</v>
      </c>
      <c r="P34" s="40">
        <v>9784407352511</v>
      </c>
      <c r="Q34" s="50" t="s">
        <v>41</v>
      </c>
    </row>
    <row r="35" spans="1:17" x14ac:dyDescent="0.45">
      <c r="A35" s="26" t="str">
        <f>B35&amp;COUNTIF($B$2:B35,B35)</f>
        <v>木15</v>
      </c>
      <c r="B35" s="30" t="str">
        <f>ソースデータ!$F35&amp;ソースデータ!$G35</f>
        <v>木1</v>
      </c>
      <c r="C35" s="41">
        <v>2106</v>
      </c>
      <c r="D35" s="42" t="s">
        <v>18</v>
      </c>
      <c r="E35" s="42" t="s">
        <v>102</v>
      </c>
      <c r="F35" s="42" t="s">
        <v>34</v>
      </c>
      <c r="G35" s="43">
        <v>1</v>
      </c>
      <c r="H35" s="42" t="s">
        <v>150</v>
      </c>
      <c r="I35" s="42"/>
      <c r="J35" s="42" t="s">
        <v>151</v>
      </c>
      <c r="K35" s="42" t="s">
        <v>171</v>
      </c>
      <c r="L35" s="42" t="s">
        <v>37</v>
      </c>
      <c r="M35" s="42" t="s">
        <v>172</v>
      </c>
      <c r="N35" s="45"/>
      <c r="O35" s="42" t="s">
        <v>74</v>
      </c>
      <c r="P35" s="44">
        <v>9784785315818</v>
      </c>
      <c r="Q35" s="51" t="s">
        <v>41</v>
      </c>
    </row>
    <row r="36" spans="1:17" x14ac:dyDescent="0.45">
      <c r="A36" s="26" t="str">
        <f>B36&amp;COUNTIF($B$2:B36,B36)</f>
        <v>木16</v>
      </c>
      <c r="B36" s="30" t="str">
        <f>ソースデータ!$F36&amp;ソースデータ!$G36</f>
        <v>木1</v>
      </c>
      <c r="C36" s="36">
        <v>2107</v>
      </c>
      <c r="D36" s="37" t="s">
        <v>18</v>
      </c>
      <c r="E36" s="37" t="s">
        <v>173</v>
      </c>
      <c r="F36" s="37" t="s">
        <v>34</v>
      </c>
      <c r="G36" s="38">
        <v>1</v>
      </c>
      <c r="H36" s="37" t="s">
        <v>150</v>
      </c>
      <c r="I36" s="37"/>
      <c r="J36" s="37" t="s">
        <v>151</v>
      </c>
      <c r="K36" s="37" t="s">
        <v>171</v>
      </c>
      <c r="L36" s="37" t="s">
        <v>19</v>
      </c>
      <c r="M36" s="37" t="s">
        <v>28</v>
      </c>
      <c r="N36" s="37"/>
      <c r="O36" s="37" t="s">
        <v>29</v>
      </c>
      <c r="P36" s="40">
        <v>9784563002213</v>
      </c>
      <c r="Q36" s="50" t="s">
        <v>41</v>
      </c>
    </row>
    <row r="37" spans="1:17" x14ac:dyDescent="0.45">
      <c r="A37" s="26" t="str">
        <f>B37&amp;COUNTIF($B$2:B37,B37)</f>
        <v>月14</v>
      </c>
      <c r="B37" s="30" t="str">
        <f>ソースデータ!$F37&amp;ソースデータ!$G37</f>
        <v>月1</v>
      </c>
      <c r="C37" s="41">
        <v>2107</v>
      </c>
      <c r="D37" s="42" t="s">
        <v>18</v>
      </c>
      <c r="E37" s="42" t="s">
        <v>173</v>
      </c>
      <c r="F37" s="42" t="s">
        <v>36</v>
      </c>
      <c r="G37" s="43">
        <v>1</v>
      </c>
      <c r="H37" s="42" t="s">
        <v>27</v>
      </c>
      <c r="I37" s="42"/>
      <c r="J37" s="42" t="s">
        <v>151</v>
      </c>
      <c r="K37" s="42" t="s">
        <v>174</v>
      </c>
      <c r="L37" s="42" t="s">
        <v>19</v>
      </c>
      <c r="M37" s="42" t="s">
        <v>28</v>
      </c>
      <c r="N37" s="42"/>
      <c r="O37" s="42" t="s">
        <v>29</v>
      </c>
      <c r="P37" s="44">
        <v>9784563002213</v>
      </c>
      <c r="Q37" s="51" t="s">
        <v>41</v>
      </c>
    </row>
    <row r="38" spans="1:17" x14ac:dyDescent="0.45">
      <c r="A38" s="26" t="str">
        <f>B38&amp;COUNTIF($B$2:B38,B38)</f>
        <v>木17</v>
      </c>
      <c r="B38" s="30" t="str">
        <f>ソースデータ!$F38&amp;ソースデータ!$G38</f>
        <v>木1</v>
      </c>
      <c r="C38" s="36">
        <v>2107</v>
      </c>
      <c r="D38" s="37" t="s">
        <v>18</v>
      </c>
      <c r="E38" s="37" t="s">
        <v>173</v>
      </c>
      <c r="F38" s="37" t="s">
        <v>34</v>
      </c>
      <c r="G38" s="38">
        <v>1</v>
      </c>
      <c r="H38" s="37" t="s">
        <v>150</v>
      </c>
      <c r="I38" s="37"/>
      <c r="J38" s="37" t="s">
        <v>151</v>
      </c>
      <c r="K38" s="37" t="s">
        <v>175</v>
      </c>
      <c r="L38" s="37" t="s">
        <v>19</v>
      </c>
      <c r="M38" s="37" t="s">
        <v>28</v>
      </c>
      <c r="N38" s="37"/>
      <c r="O38" s="37" t="s">
        <v>29</v>
      </c>
      <c r="P38" s="40">
        <v>9784563002213</v>
      </c>
      <c r="Q38" s="50" t="s">
        <v>41</v>
      </c>
    </row>
    <row r="39" spans="1:17" x14ac:dyDescent="0.45">
      <c r="A39" s="26" t="str">
        <f>B39&amp;COUNTIF($B$2:B39,B39)</f>
        <v>水21</v>
      </c>
      <c r="B39" s="30" t="str">
        <f>ソースデータ!$F39&amp;ソースデータ!$G39</f>
        <v>水2</v>
      </c>
      <c r="C39" s="41">
        <v>2108</v>
      </c>
      <c r="D39" s="42" t="s">
        <v>18</v>
      </c>
      <c r="E39" s="42" t="s">
        <v>102</v>
      </c>
      <c r="F39" s="42" t="s">
        <v>31</v>
      </c>
      <c r="G39" s="43">
        <v>2</v>
      </c>
      <c r="H39" s="42" t="s">
        <v>176</v>
      </c>
      <c r="I39" s="42"/>
      <c r="J39" s="42" t="s">
        <v>177</v>
      </c>
      <c r="K39" s="42" t="s">
        <v>22</v>
      </c>
      <c r="L39" s="42" t="s">
        <v>19</v>
      </c>
      <c r="M39" s="42" t="s">
        <v>178</v>
      </c>
      <c r="N39" s="42"/>
      <c r="O39" s="42" t="s">
        <v>74</v>
      </c>
      <c r="P39" s="44">
        <v>9784785310530</v>
      </c>
      <c r="Q39" s="51" t="s">
        <v>41</v>
      </c>
    </row>
    <row r="40" spans="1:17" x14ac:dyDescent="0.45">
      <c r="A40" s="26" t="str">
        <f>B40&amp;COUNTIF($B$2:B40,B40)</f>
        <v>月15</v>
      </c>
      <c r="B40" s="30" t="str">
        <f>ソースデータ!$F40&amp;ソースデータ!$G40</f>
        <v>月1</v>
      </c>
      <c r="C40" s="36">
        <v>2109</v>
      </c>
      <c r="D40" s="37" t="s">
        <v>18</v>
      </c>
      <c r="E40" s="37" t="s">
        <v>102</v>
      </c>
      <c r="F40" s="37" t="s">
        <v>36</v>
      </c>
      <c r="G40" s="38">
        <v>1</v>
      </c>
      <c r="H40" s="37" t="s">
        <v>27</v>
      </c>
      <c r="I40" s="37"/>
      <c r="J40" s="37" t="s">
        <v>151</v>
      </c>
      <c r="K40" s="37" t="s">
        <v>179</v>
      </c>
      <c r="L40" s="37" t="s">
        <v>19</v>
      </c>
      <c r="M40" s="37" t="s">
        <v>180</v>
      </c>
      <c r="N40" s="37"/>
      <c r="O40" s="37" t="s">
        <v>23</v>
      </c>
      <c r="P40" s="40">
        <v>9784781915999</v>
      </c>
      <c r="Q40" s="50" t="s">
        <v>41</v>
      </c>
    </row>
    <row r="41" spans="1:17" x14ac:dyDescent="0.45">
      <c r="A41" s="26" t="str">
        <f>B41&amp;COUNTIF($B$2:B41,B41)</f>
        <v>水11</v>
      </c>
      <c r="B41" s="30" t="str">
        <f>ソースデータ!$F41&amp;ソースデータ!$G41</f>
        <v>水1</v>
      </c>
      <c r="C41" s="41">
        <v>2110</v>
      </c>
      <c r="D41" s="42" t="s">
        <v>18</v>
      </c>
      <c r="E41" s="42" t="s">
        <v>102</v>
      </c>
      <c r="F41" s="42" t="s">
        <v>31</v>
      </c>
      <c r="G41" s="43">
        <v>1</v>
      </c>
      <c r="H41" s="42" t="s">
        <v>181</v>
      </c>
      <c r="I41" s="42"/>
      <c r="J41" s="42" t="s">
        <v>182</v>
      </c>
      <c r="K41" s="42" t="s">
        <v>183</v>
      </c>
      <c r="L41" s="42" t="s">
        <v>19</v>
      </c>
      <c r="M41" s="42" t="s">
        <v>184</v>
      </c>
      <c r="N41" s="42"/>
      <c r="O41" s="42" t="s">
        <v>46</v>
      </c>
      <c r="P41" s="44">
        <v>9784320016606</v>
      </c>
      <c r="Q41" s="51" t="s">
        <v>41</v>
      </c>
    </row>
    <row r="42" spans="1:17" x14ac:dyDescent="0.45">
      <c r="A42" s="26" t="str">
        <f>B42&amp;COUNTIF($B$2:B42,B42)</f>
        <v>火42</v>
      </c>
      <c r="B42" s="30" t="str">
        <f>ソースデータ!$F42&amp;ソースデータ!$G42</f>
        <v>火4</v>
      </c>
      <c r="C42" s="36">
        <v>2111</v>
      </c>
      <c r="D42" s="37" t="s">
        <v>18</v>
      </c>
      <c r="E42" s="37" t="s">
        <v>102</v>
      </c>
      <c r="F42" s="37" t="s">
        <v>42</v>
      </c>
      <c r="G42" s="38">
        <v>4</v>
      </c>
      <c r="H42" s="37" t="s">
        <v>185</v>
      </c>
      <c r="I42" s="37"/>
      <c r="J42" s="37" t="s">
        <v>158</v>
      </c>
      <c r="K42" s="37" t="s">
        <v>82</v>
      </c>
      <c r="L42" s="37" t="s">
        <v>19</v>
      </c>
      <c r="M42" s="37" t="s">
        <v>186</v>
      </c>
      <c r="N42" s="39"/>
      <c r="O42" s="37" t="s">
        <v>32</v>
      </c>
      <c r="P42" s="40">
        <v>9784410153587</v>
      </c>
      <c r="Q42" s="50" t="s">
        <v>41</v>
      </c>
    </row>
    <row r="43" spans="1:17" x14ac:dyDescent="0.45">
      <c r="A43" s="26" t="str">
        <f>B43&amp;COUNTIF($B$2:B43,B43)</f>
        <v>金13</v>
      </c>
      <c r="B43" s="30" t="str">
        <f>ソースデータ!$F43&amp;ソースデータ!$G43</f>
        <v>金1</v>
      </c>
      <c r="C43" s="41">
        <v>2112</v>
      </c>
      <c r="D43" s="42" t="s">
        <v>18</v>
      </c>
      <c r="E43" s="42" t="s">
        <v>102</v>
      </c>
      <c r="F43" s="42" t="s">
        <v>14</v>
      </c>
      <c r="G43" s="43">
        <v>1</v>
      </c>
      <c r="H43" s="42" t="s">
        <v>150</v>
      </c>
      <c r="I43" s="42"/>
      <c r="J43" s="42" t="s">
        <v>187</v>
      </c>
      <c r="K43" s="42" t="s">
        <v>188</v>
      </c>
      <c r="L43" s="42" t="s">
        <v>19</v>
      </c>
      <c r="M43" s="42" t="s">
        <v>189</v>
      </c>
      <c r="N43" s="42"/>
      <c r="O43" s="42" t="s">
        <v>23</v>
      </c>
      <c r="P43" s="44">
        <v>9784781909967</v>
      </c>
      <c r="Q43" s="51" t="s">
        <v>41</v>
      </c>
    </row>
    <row r="44" spans="1:17" x14ac:dyDescent="0.45">
      <c r="A44" s="26" t="str">
        <f>B44&amp;COUNTIF($B$2:B44,B44)</f>
        <v>金31</v>
      </c>
      <c r="B44" s="30" t="str">
        <f>ソースデータ!$F44&amp;ソースデータ!$G44</f>
        <v>金3</v>
      </c>
      <c r="C44" s="36">
        <v>2113</v>
      </c>
      <c r="D44" s="37" t="s">
        <v>18</v>
      </c>
      <c r="E44" s="37" t="s">
        <v>102</v>
      </c>
      <c r="F44" s="37" t="s">
        <v>14</v>
      </c>
      <c r="G44" s="38">
        <v>3</v>
      </c>
      <c r="H44" s="37" t="s">
        <v>176</v>
      </c>
      <c r="I44" s="37" t="s">
        <v>190</v>
      </c>
      <c r="J44" s="37" t="s">
        <v>191</v>
      </c>
      <c r="K44" s="37" t="s">
        <v>188</v>
      </c>
      <c r="L44" s="37" t="s">
        <v>19</v>
      </c>
      <c r="M44" s="37" t="s">
        <v>192</v>
      </c>
      <c r="N44" s="37"/>
      <c r="O44" s="37" t="s">
        <v>193</v>
      </c>
      <c r="P44" s="40">
        <v>9784535787711</v>
      </c>
      <c r="Q44" s="50" t="s">
        <v>41</v>
      </c>
    </row>
    <row r="45" spans="1:17" x14ac:dyDescent="0.45">
      <c r="A45" s="26" t="str">
        <f>B45&amp;COUNTIF($B$2:B45,B45)</f>
        <v>水12</v>
      </c>
      <c r="B45" s="30" t="str">
        <f>ソースデータ!$F45&amp;ソースデータ!$G45</f>
        <v>水1</v>
      </c>
      <c r="C45" s="41">
        <v>2114</v>
      </c>
      <c r="D45" s="42" t="s">
        <v>72</v>
      </c>
      <c r="E45" s="42" t="s">
        <v>102</v>
      </c>
      <c r="F45" s="42" t="s">
        <v>31</v>
      </c>
      <c r="G45" s="43">
        <v>1</v>
      </c>
      <c r="H45" s="46" t="s">
        <v>176</v>
      </c>
      <c r="I45" s="42"/>
      <c r="J45" s="42" t="s">
        <v>89</v>
      </c>
      <c r="K45" s="42" t="s">
        <v>194</v>
      </c>
      <c r="L45" s="42" t="s">
        <v>19</v>
      </c>
      <c r="M45" s="42" t="s">
        <v>195</v>
      </c>
      <c r="N45" s="42"/>
      <c r="O45" s="42" t="s">
        <v>196</v>
      </c>
      <c r="P45" s="44">
        <v>9784903342009</v>
      </c>
      <c r="Q45" s="51" t="s">
        <v>41</v>
      </c>
    </row>
    <row r="46" spans="1:17" x14ac:dyDescent="0.45">
      <c r="A46" s="26" t="str">
        <f>B46&amp;COUNTIF($B$2:B46,B46)</f>
        <v>水22</v>
      </c>
      <c r="B46" s="30" t="str">
        <f>ソースデータ!$F46&amp;ソースデータ!$G46</f>
        <v>水2</v>
      </c>
      <c r="C46" s="36">
        <v>2115</v>
      </c>
      <c r="D46" s="37" t="s">
        <v>18</v>
      </c>
      <c r="E46" s="37" t="s">
        <v>173</v>
      </c>
      <c r="F46" s="37" t="s">
        <v>31</v>
      </c>
      <c r="G46" s="38">
        <v>2</v>
      </c>
      <c r="H46" s="37" t="s">
        <v>176</v>
      </c>
      <c r="I46" s="37"/>
      <c r="J46" s="37" t="s">
        <v>197</v>
      </c>
      <c r="K46" s="37" t="s">
        <v>198</v>
      </c>
      <c r="L46" s="37" t="s">
        <v>19</v>
      </c>
      <c r="M46" s="37" t="s">
        <v>199</v>
      </c>
      <c r="N46" s="37"/>
      <c r="O46" s="37" t="s">
        <v>29</v>
      </c>
      <c r="P46" s="40">
        <v>9784563012052</v>
      </c>
      <c r="Q46" s="50" t="s">
        <v>41</v>
      </c>
    </row>
    <row r="47" spans="1:17" x14ac:dyDescent="0.45">
      <c r="A47" s="26" t="str">
        <f>B47&amp;COUNTIF($B$2:B47,B47)</f>
        <v>水23</v>
      </c>
      <c r="B47" s="30" t="str">
        <f>ソースデータ!$F47&amp;ソースデータ!$G47</f>
        <v>水2</v>
      </c>
      <c r="C47" s="41">
        <v>2115</v>
      </c>
      <c r="D47" s="42" t="s">
        <v>18</v>
      </c>
      <c r="E47" s="42" t="s">
        <v>173</v>
      </c>
      <c r="F47" s="42" t="s">
        <v>31</v>
      </c>
      <c r="G47" s="43">
        <v>2</v>
      </c>
      <c r="H47" s="42" t="s">
        <v>176</v>
      </c>
      <c r="I47" s="42"/>
      <c r="J47" s="42" t="s">
        <v>197</v>
      </c>
      <c r="K47" s="42" t="s">
        <v>200</v>
      </c>
      <c r="L47" s="42" t="s">
        <v>19</v>
      </c>
      <c r="M47" s="42" t="s">
        <v>199</v>
      </c>
      <c r="N47" s="42"/>
      <c r="O47" s="42" t="s">
        <v>29</v>
      </c>
      <c r="P47" s="44">
        <v>9784563012052</v>
      </c>
      <c r="Q47" s="51" t="s">
        <v>41</v>
      </c>
    </row>
    <row r="48" spans="1:17" x14ac:dyDescent="0.45">
      <c r="A48" s="26" t="str">
        <f>B48&amp;COUNTIF($B$2:B48,B48)</f>
        <v>水13</v>
      </c>
      <c r="B48" s="30" t="str">
        <f>ソースデータ!$F48&amp;ソースデータ!$G48</f>
        <v>水1</v>
      </c>
      <c r="C48" s="36">
        <v>2115</v>
      </c>
      <c r="D48" s="37" t="s">
        <v>18</v>
      </c>
      <c r="E48" s="37" t="s">
        <v>173</v>
      </c>
      <c r="F48" s="37" t="s">
        <v>31</v>
      </c>
      <c r="G48" s="38">
        <v>1</v>
      </c>
      <c r="H48" s="37" t="s">
        <v>181</v>
      </c>
      <c r="I48" s="37" t="s">
        <v>201</v>
      </c>
      <c r="J48" s="37" t="s">
        <v>202</v>
      </c>
      <c r="K48" s="37" t="s">
        <v>203</v>
      </c>
      <c r="L48" s="37" t="s">
        <v>19</v>
      </c>
      <c r="M48" s="37" t="s">
        <v>199</v>
      </c>
      <c r="N48" s="37"/>
      <c r="O48" s="37" t="s">
        <v>29</v>
      </c>
      <c r="P48" s="40">
        <v>9784563012052</v>
      </c>
      <c r="Q48" s="50" t="s">
        <v>41</v>
      </c>
    </row>
    <row r="49" spans="1:17" x14ac:dyDescent="0.45">
      <c r="A49" s="26" t="str">
        <f>B49&amp;COUNTIF($B$2:B49,B49)</f>
        <v>水14</v>
      </c>
      <c r="B49" s="30" t="str">
        <f>ソースデータ!$F49&amp;ソースデータ!$G49</f>
        <v>水1</v>
      </c>
      <c r="C49" s="41">
        <v>2301</v>
      </c>
      <c r="D49" s="42" t="s">
        <v>72</v>
      </c>
      <c r="E49" s="42" t="s">
        <v>204</v>
      </c>
      <c r="F49" s="42" t="s">
        <v>31</v>
      </c>
      <c r="G49" s="43">
        <v>1</v>
      </c>
      <c r="H49" s="42" t="s">
        <v>150</v>
      </c>
      <c r="I49" s="42" t="s">
        <v>201</v>
      </c>
      <c r="J49" s="42" t="s">
        <v>205</v>
      </c>
      <c r="K49" s="42" t="s">
        <v>206</v>
      </c>
      <c r="L49" s="42" t="s">
        <v>19</v>
      </c>
      <c r="M49" s="42" t="s">
        <v>207</v>
      </c>
      <c r="N49" s="42"/>
      <c r="O49" s="42" t="s">
        <v>23</v>
      </c>
      <c r="P49" s="44">
        <v>9784781908175</v>
      </c>
      <c r="Q49" s="51" t="s">
        <v>41</v>
      </c>
    </row>
    <row r="50" spans="1:17" x14ac:dyDescent="0.45">
      <c r="A50" s="26" t="str">
        <f>B50&amp;COUNTIF($B$2:B50,B50)</f>
        <v>火31</v>
      </c>
      <c r="B50" s="30" t="str">
        <f>ソースデータ!$F50&amp;ソースデータ!$G50</f>
        <v>火3</v>
      </c>
      <c r="C50" s="36">
        <v>2301</v>
      </c>
      <c r="D50" s="37" t="s">
        <v>72</v>
      </c>
      <c r="E50" s="37" t="s">
        <v>204</v>
      </c>
      <c r="F50" s="37" t="s">
        <v>42</v>
      </c>
      <c r="G50" s="38">
        <v>3</v>
      </c>
      <c r="H50" s="37" t="s">
        <v>150</v>
      </c>
      <c r="I50" s="37"/>
      <c r="J50" s="37" t="s">
        <v>205</v>
      </c>
      <c r="K50" s="37" t="s">
        <v>208</v>
      </c>
      <c r="L50" s="37" t="s">
        <v>19</v>
      </c>
      <c r="M50" s="37" t="s">
        <v>207</v>
      </c>
      <c r="N50" s="37"/>
      <c r="O50" s="37" t="s">
        <v>23</v>
      </c>
      <c r="P50" s="40">
        <v>9784781908175</v>
      </c>
      <c r="Q50" s="50" t="s">
        <v>41</v>
      </c>
    </row>
    <row r="51" spans="1:17" x14ac:dyDescent="0.45">
      <c r="A51" s="26" t="str">
        <f>B51&amp;COUNTIF($B$2:B51,B51)</f>
        <v>火32</v>
      </c>
      <c r="B51" s="30" t="str">
        <f>ソースデータ!$F51&amp;ソースデータ!$G51</f>
        <v>火3</v>
      </c>
      <c r="C51" s="41">
        <v>2301</v>
      </c>
      <c r="D51" s="42" t="s">
        <v>72</v>
      </c>
      <c r="E51" s="42" t="s">
        <v>204</v>
      </c>
      <c r="F51" s="42" t="s">
        <v>42</v>
      </c>
      <c r="G51" s="43">
        <v>3</v>
      </c>
      <c r="H51" s="42" t="s">
        <v>150</v>
      </c>
      <c r="I51" s="42"/>
      <c r="J51" s="42" t="s">
        <v>205</v>
      </c>
      <c r="K51" s="42" t="s">
        <v>209</v>
      </c>
      <c r="L51" s="42" t="s">
        <v>19</v>
      </c>
      <c r="M51" s="42" t="s">
        <v>207</v>
      </c>
      <c r="N51" s="42"/>
      <c r="O51" s="42" t="s">
        <v>23</v>
      </c>
      <c r="P51" s="44">
        <v>9784781908175</v>
      </c>
      <c r="Q51" s="51" t="s">
        <v>41</v>
      </c>
    </row>
    <row r="52" spans="1:17" x14ac:dyDescent="0.45">
      <c r="A52" s="26" t="str">
        <f>B52&amp;COUNTIF($B$2:B52,B52)</f>
        <v>火33</v>
      </c>
      <c r="B52" s="30" t="str">
        <f>ソースデータ!$F52&amp;ソースデータ!$G52</f>
        <v>火3</v>
      </c>
      <c r="C52" s="36">
        <v>2302</v>
      </c>
      <c r="D52" s="37" t="s">
        <v>18</v>
      </c>
      <c r="E52" s="37" t="s">
        <v>204</v>
      </c>
      <c r="F52" s="37" t="s">
        <v>42</v>
      </c>
      <c r="G52" s="38">
        <v>3</v>
      </c>
      <c r="H52" s="37" t="s">
        <v>150</v>
      </c>
      <c r="I52" s="37"/>
      <c r="J52" s="37" t="s">
        <v>205</v>
      </c>
      <c r="K52" s="37" t="s">
        <v>209</v>
      </c>
      <c r="L52" s="37" t="s">
        <v>37</v>
      </c>
      <c r="M52" s="37" t="s">
        <v>210</v>
      </c>
      <c r="N52" s="37"/>
      <c r="O52" s="37" t="s">
        <v>211</v>
      </c>
      <c r="P52" s="40">
        <v>9784842501802</v>
      </c>
      <c r="Q52" s="50" t="s">
        <v>41</v>
      </c>
    </row>
    <row r="53" spans="1:17" x14ac:dyDescent="0.45">
      <c r="A53" s="26" t="str">
        <f>B53&amp;COUNTIF($B$2:B53,B53)</f>
        <v>水15</v>
      </c>
      <c r="B53" s="30" t="str">
        <f>ソースデータ!$F53&amp;ソースデータ!$G53</f>
        <v>水1</v>
      </c>
      <c r="C53" s="41">
        <v>2303</v>
      </c>
      <c r="D53" s="42" t="s">
        <v>72</v>
      </c>
      <c r="E53" s="42" t="s">
        <v>204</v>
      </c>
      <c r="F53" s="42" t="s">
        <v>31</v>
      </c>
      <c r="G53" s="43">
        <v>1</v>
      </c>
      <c r="H53" s="42" t="s">
        <v>150</v>
      </c>
      <c r="I53" s="42"/>
      <c r="J53" s="42" t="s">
        <v>205</v>
      </c>
      <c r="K53" s="42" t="s">
        <v>212</v>
      </c>
      <c r="L53" s="42" t="s">
        <v>19</v>
      </c>
      <c r="M53" s="42" t="s">
        <v>213</v>
      </c>
      <c r="N53" s="45"/>
      <c r="O53" s="42" t="s">
        <v>29</v>
      </c>
      <c r="P53" s="44">
        <v>9784563011154</v>
      </c>
      <c r="Q53" s="51" t="s">
        <v>41</v>
      </c>
    </row>
    <row r="54" spans="1:17" x14ac:dyDescent="0.45">
      <c r="A54" s="26" t="str">
        <f>B54&amp;COUNTIF($B$2:B54,B54)</f>
        <v>水24</v>
      </c>
      <c r="B54" s="30" t="str">
        <f>ソースデータ!$F54&amp;ソースデータ!$G54</f>
        <v>水2</v>
      </c>
      <c r="C54" s="36">
        <v>2303</v>
      </c>
      <c r="D54" s="37" t="s">
        <v>72</v>
      </c>
      <c r="E54" s="37" t="s">
        <v>204</v>
      </c>
      <c r="F54" s="37" t="s">
        <v>31</v>
      </c>
      <c r="G54" s="38">
        <v>2</v>
      </c>
      <c r="H54" s="37" t="s">
        <v>27</v>
      </c>
      <c r="I54" s="37"/>
      <c r="J54" s="37" t="s">
        <v>205</v>
      </c>
      <c r="K54" s="37" t="s">
        <v>214</v>
      </c>
      <c r="L54" s="37" t="s">
        <v>19</v>
      </c>
      <c r="M54" s="37" t="s">
        <v>213</v>
      </c>
      <c r="N54" s="39"/>
      <c r="O54" s="39"/>
      <c r="P54" s="47"/>
      <c r="Q54" s="50" t="s">
        <v>41</v>
      </c>
    </row>
    <row r="55" spans="1:17" x14ac:dyDescent="0.45">
      <c r="A55" s="26" t="str">
        <f>B55&amp;COUNTIF($B$2:B55,B55)</f>
        <v>火34</v>
      </c>
      <c r="B55" s="30" t="str">
        <f>ソースデータ!$F55&amp;ソースデータ!$G55</f>
        <v>火3</v>
      </c>
      <c r="C55" s="41">
        <v>2303</v>
      </c>
      <c r="D55" s="42" t="s">
        <v>72</v>
      </c>
      <c r="E55" s="42" t="s">
        <v>204</v>
      </c>
      <c r="F55" s="42" t="s">
        <v>42</v>
      </c>
      <c r="G55" s="43">
        <v>3</v>
      </c>
      <c r="H55" s="42" t="s">
        <v>150</v>
      </c>
      <c r="I55" s="42"/>
      <c r="J55" s="42" t="s">
        <v>205</v>
      </c>
      <c r="K55" s="42" t="s">
        <v>215</v>
      </c>
      <c r="L55" s="42" t="s">
        <v>37</v>
      </c>
      <c r="M55" s="42" t="s">
        <v>213</v>
      </c>
      <c r="N55" s="45"/>
      <c r="O55" s="45"/>
      <c r="P55" s="48"/>
      <c r="Q55" s="51" t="s">
        <v>41</v>
      </c>
    </row>
    <row r="56" spans="1:17" x14ac:dyDescent="0.45">
      <c r="A56" s="26" t="str">
        <f>B56&amp;COUNTIF($B$2:B56,B56)</f>
        <v>水25</v>
      </c>
      <c r="B56" s="30" t="str">
        <f>ソースデータ!$F56&amp;ソースデータ!$G56</f>
        <v>水2</v>
      </c>
      <c r="C56" s="36">
        <v>2304</v>
      </c>
      <c r="D56" s="37" t="s">
        <v>72</v>
      </c>
      <c r="E56" s="37" t="s">
        <v>204</v>
      </c>
      <c r="F56" s="37" t="s">
        <v>31</v>
      </c>
      <c r="G56" s="38">
        <v>2</v>
      </c>
      <c r="H56" s="37" t="s">
        <v>27</v>
      </c>
      <c r="I56" s="37"/>
      <c r="J56" s="37" t="s">
        <v>205</v>
      </c>
      <c r="K56" s="37" t="s">
        <v>216</v>
      </c>
      <c r="L56" s="37" t="s">
        <v>19</v>
      </c>
      <c r="M56" s="37" t="s">
        <v>217</v>
      </c>
      <c r="N56" s="37"/>
      <c r="O56" s="37" t="s">
        <v>218</v>
      </c>
      <c r="P56" s="40">
        <v>9784788506176</v>
      </c>
      <c r="Q56" s="50" t="s">
        <v>41</v>
      </c>
    </row>
    <row r="57" spans="1:17" x14ac:dyDescent="0.45">
      <c r="A57" s="26" t="str">
        <f>B57&amp;COUNTIF($B$2:B57,B57)</f>
        <v>火12</v>
      </c>
      <c r="B57" s="30" t="str">
        <f>ソースデータ!$F57&amp;ソースデータ!$G57</f>
        <v>火1</v>
      </c>
      <c r="C57" s="41">
        <v>2305</v>
      </c>
      <c r="D57" s="42" t="s">
        <v>72</v>
      </c>
      <c r="E57" s="42" t="s">
        <v>204</v>
      </c>
      <c r="F57" s="42" t="s">
        <v>42</v>
      </c>
      <c r="G57" s="43">
        <v>1</v>
      </c>
      <c r="H57" s="42" t="s">
        <v>219</v>
      </c>
      <c r="I57" s="42"/>
      <c r="J57" s="42" t="s">
        <v>220</v>
      </c>
      <c r="K57" s="42" t="s">
        <v>221</v>
      </c>
      <c r="L57" s="42" t="s">
        <v>19</v>
      </c>
      <c r="M57" s="42" t="s">
        <v>222</v>
      </c>
      <c r="N57" s="42"/>
      <c r="O57" s="42" t="s">
        <v>74</v>
      </c>
      <c r="P57" s="44">
        <v>9784785310998</v>
      </c>
      <c r="Q57" s="51" t="s">
        <v>41</v>
      </c>
    </row>
    <row r="58" spans="1:17" x14ac:dyDescent="0.45">
      <c r="A58" s="26" t="str">
        <f>B58&amp;COUNTIF($B$2:B58,B58)</f>
        <v>水31</v>
      </c>
      <c r="B58" s="30" t="str">
        <f>ソースデータ!$F58&amp;ソースデータ!$G58</f>
        <v>水3</v>
      </c>
      <c r="C58" s="36">
        <v>2306</v>
      </c>
      <c r="D58" s="37" t="s">
        <v>72</v>
      </c>
      <c r="E58" s="37" t="s">
        <v>204</v>
      </c>
      <c r="F58" s="37" t="s">
        <v>31</v>
      </c>
      <c r="G58" s="38">
        <v>3</v>
      </c>
      <c r="H58" s="37" t="s">
        <v>150</v>
      </c>
      <c r="I58" s="37"/>
      <c r="J58" s="37" t="s">
        <v>220</v>
      </c>
      <c r="K58" s="37" t="s">
        <v>33</v>
      </c>
      <c r="L58" s="37" t="s">
        <v>19</v>
      </c>
      <c r="M58" s="37" t="s">
        <v>223</v>
      </c>
      <c r="N58" s="39"/>
      <c r="O58" s="37" t="s">
        <v>74</v>
      </c>
      <c r="P58" s="40">
        <v>9784785315450</v>
      </c>
      <c r="Q58" s="50" t="s">
        <v>41</v>
      </c>
    </row>
    <row r="59" spans="1:17" x14ac:dyDescent="0.45">
      <c r="A59" s="26" t="str">
        <f>B59&amp;COUNTIF($B$2:B59,B59)</f>
        <v>火13</v>
      </c>
      <c r="B59" s="30" t="str">
        <f>ソースデータ!$F59&amp;ソースデータ!$G59</f>
        <v>火1</v>
      </c>
      <c r="C59" s="41">
        <v>2306</v>
      </c>
      <c r="D59" s="42" t="s">
        <v>72</v>
      </c>
      <c r="E59" s="42" t="s">
        <v>204</v>
      </c>
      <c r="F59" s="42" t="s">
        <v>42</v>
      </c>
      <c r="G59" s="43">
        <v>1</v>
      </c>
      <c r="H59" s="42" t="s">
        <v>224</v>
      </c>
      <c r="I59" s="42"/>
      <c r="J59" s="42" t="s">
        <v>220</v>
      </c>
      <c r="K59" s="42" t="s">
        <v>33</v>
      </c>
      <c r="L59" s="42" t="s">
        <v>19</v>
      </c>
      <c r="M59" s="42" t="s">
        <v>223</v>
      </c>
      <c r="N59" s="45"/>
      <c r="O59" s="42" t="s">
        <v>74</v>
      </c>
      <c r="P59" s="44">
        <v>9784785315450</v>
      </c>
      <c r="Q59" s="51" t="s">
        <v>41</v>
      </c>
    </row>
    <row r="60" spans="1:17" x14ac:dyDescent="0.45">
      <c r="A60" s="26" t="str">
        <f>B60&amp;COUNTIF($B$2:B60,B60)</f>
        <v>火14</v>
      </c>
      <c r="B60" s="30" t="str">
        <f>ソースデータ!$F60&amp;ソースデータ!$G60</f>
        <v>火1</v>
      </c>
      <c r="C60" s="36">
        <v>2306</v>
      </c>
      <c r="D60" s="37" t="s">
        <v>72</v>
      </c>
      <c r="E60" s="37" t="s">
        <v>204</v>
      </c>
      <c r="F60" s="37" t="s">
        <v>42</v>
      </c>
      <c r="G60" s="38">
        <v>1</v>
      </c>
      <c r="H60" s="37" t="s">
        <v>150</v>
      </c>
      <c r="I60" s="37"/>
      <c r="J60" s="37" t="s">
        <v>220</v>
      </c>
      <c r="K60" s="37" t="s">
        <v>225</v>
      </c>
      <c r="L60" s="37" t="s">
        <v>19</v>
      </c>
      <c r="M60" s="37" t="s">
        <v>223</v>
      </c>
      <c r="N60" s="39"/>
      <c r="O60" s="37" t="s">
        <v>74</v>
      </c>
      <c r="P60" s="40">
        <v>9784785315450</v>
      </c>
      <c r="Q60" s="50" t="s">
        <v>41</v>
      </c>
    </row>
    <row r="61" spans="1:17" x14ac:dyDescent="0.45">
      <c r="A61" s="26" t="str">
        <f>B61&amp;COUNTIF($B$2:B61,B61)</f>
        <v>水32</v>
      </c>
      <c r="B61" s="30" t="str">
        <f>ソースデータ!$F61&amp;ソースデータ!$G61</f>
        <v>水3</v>
      </c>
      <c r="C61" s="41">
        <v>2307</v>
      </c>
      <c r="D61" s="42" t="s">
        <v>72</v>
      </c>
      <c r="E61" s="42" t="s">
        <v>204</v>
      </c>
      <c r="F61" s="42" t="s">
        <v>31</v>
      </c>
      <c r="G61" s="43">
        <v>3</v>
      </c>
      <c r="H61" s="42" t="s">
        <v>150</v>
      </c>
      <c r="I61" s="42"/>
      <c r="J61" s="42" t="s">
        <v>220</v>
      </c>
      <c r="K61" s="42" t="s">
        <v>226</v>
      </c>
      <c r="L61" s="42" t="s">
        <v>19</v>
      </c>
      <c r="M61" s="42" t="s">
        <v>227</v>
      </c>
      <c r="N61" s="42"/>
      <c r="O61" s="42" t="s">
        <v>21</v>
      </c>
      <c r="P61" s="44">
        <v>9784000298896</v>
      </c>
      <c r="Q61" s="51" t="s">
        <v>41</v>
      </c>
    </row>
    <row r="62" spans="1:17" x14ac:dyDescent="0.45">
      <c r="A62" s="26" t="str">
        <f>B62&amp;COUNTIF($B$2:B62,B62)</f>
        <v>木18</v>
      </c>
      <c r="B62" s="30" t="str">
        <f>ソースデータ!$F62&amp;ソースデータ!$G62</f>
        <v>木1</v>
      </c>
      <c r="C62" s="36">
        <v>2801</v>
      </c>
      <c r="D62" s="37" t="s">
        <v>18</v>
      </c>
      <c r="E62" s="37" t="s">
        <v>173</v>
      </c>
      <c r="F62" s="37" t="s">
        <v>34</v>
      </c>
      <c r="G62" s="38">
        <v>1</v>
      </c>
      <c r="H62" s="37" t="s">
        <v>228</v>
      </c>
      <c r="I62" s="37"/>
      <c r="J62" s="37" t="s">
        <v>197</v>
      </c>
      <c r="K62" s="37" t="s">
        <v>229</v>
      </c>
      <c r="L62" s="37" t="s">
        <v>19</v>
      </c>
      <c r="M62" s="37" t="s">
        <v>230</v>
      </c>
      <c r="N62" s="37"/>
      <c r="O62" s="37" t="s">
        <v>74</v>
      </c>
      <c r="P62" s="40">
        <v>9784785315221</v>
      </c>
      <c r="Q62" s="50" t="s">
        <v>41</v>
      </c>
    </row>
    <row r="63" spans="1:17" x14ac:dyDescent="0.45">
      <c r="A63" s="26" t="str">
        <f>B63&amp;COUNTIF($B$2:B63,B63)</f>
        <v>金14</v>
      </c>
      <c r="B63" s="30" t="str">
        <f>ソースデータ!$F63&amp;ソースデータ!$G63</f>
        <v>金1</v>
      </c>
      <c r="C63" s="41">
        <v>2801</v>
      </c>
      <c r="D63" s="42" t="s">
        <v>18</v>
      </c>
      <c r="E63" s="42" t="s">
        <v>173</v>
      </c>
      <c r="F63" s="42" t="s">
        <v>14</v>
      </c>
      <c r="G63" s="43">
        <v>1</v>
      </c>
      <c r="H63" s="42" t="s">
        <v>228</v>
      </c>
      <c r="I63" s="42"/>
      <c r="J63" s="42" t="s">
        <v>197</v>
      </c>
      <c r="K63" s="42" t="s">
        <v>231</v>
      </c>
      <c r="L63" s="42" t="s">
        <v>19</v>
      </c>
      <c r="M63" s="42" t="s">
        <v>230</v>
      </c>
      <c r="N63" s="42"/>
      <c r="O63" s="42" t="s">
        <v>74</v>
      </c>
      <c r="P63" s="44">
        <v>9784785315221</v>
      </c>
      <c r="Q63" s="51" t="s">
        <v>41</v>
      </c>
    </row>
    <row r="64" spans="1:17" x14ac:dyDescent="0.45">
      <c r="A64" s="26" t="str">
        <f>B64&amp;COUNTIF($B$2:B64,B64)</f>
        <v>火15</v>
      </c>
      <c r="B64" s="30" t="str">
        <f>ソースデータ!$F64&amp;ソースデータ!$G64</f>
        <v>火1</v>
      </c>
      <c r="C64" s="36">
        <v>3101</v>
      </c>
      <c r="D64" s="37" t="s">
        <v>18</v>
      </c>
      <c r="E64" s="37" t="s">
        <v>102</v>
      </c>
      <c r="F64" s="37" t="s">
        <v>42</v>
      </c>
      <c r="G64" s="38">
        <v>1</v>
      </c>
      <c r="H64" s="37" t="s">
        <v>232</v>
      </c>
      <c r="I64" s="37" t="s">
        <v>232</v>
      </c>
      <c r="J64" s="37" t="s">
        <v>233</v>
      </c>
      <c r="K64" s="37" t="s">
        <v>88</v>
      </c>
      <c r="L64" s="37" t="s">
        <v>19</v>
      </c>
      <c r="M64" s="37" t="s">
        <v>234</v>
      </c>
      <c r="N64" s="39"/>
      <c r="O64" s="37" t="s">
        <v>235</v>
      </c>
      <c r="P64" s="40">
        <v>9784627162112</v>
      </c>
      <c r="Q64" s="50" t="s">
        <v>57</v>
      </c>
    </row>
    <row r="65" spans="1:17" x14ac:dyDescent="0.45">
      <c r="A65" s="26" t="str">
        <f>B65&amp;COUNTIF($B$2:B65,B65)</f>
        <v>火35</v>
      </c>
      <c r="B65" s="30" t="str">
        <f>ソースデータ!$F65&amp;ソースデータ!$G65</f>
        <v>火3</v>
      </c>
      <c r="C65" s="41">
        <v>3103</v>
      </c>
      <c r="D65" s="42" t="s">
        <v>18</v>
      </c>
      <c r="E65" s="42" t="s">
        <v>102</v>
      </c>
      <c r="F65" s="42" t="s">
        <v>42</v>
      </c>
      <c r="G65" s="43">
        <v>3</v>
      </c>
      <c r="H65" s="42" t="s">
        <v>176</v>
      </c>
      <c r="I65" s="42"/>
      <c r="J65" s="42" t="s">
        <v>236</v>
      </c>
      <c r="K65" s="42" t="s">
        <v>237</v>
      </c>
      <c r="L65" s="42" t="s">
        <v>19</v>
      </c>
      <c r="M65" s="42" t="s">
        <v>238</v>
      </c>
      <c r="N65" s="42"/>
      <c r="O65" s="42" t="s">
        <v>239</v>
      </c>
      <c r="P65" s="44">
        <v>9784621300107</v>
      </c>
      <c r="Q65" s="51" t="s">
        <v>57</v>
      </c>
    </row>
    <row r="66" spans="1:17" x14ac:dyDescent="0.45">
      <c r="A66" s="26" t="str">
        <f>B66&amp;COUNTIF($B$2:B66,B66)</f>
        <v>5</v>
      </c>
      <c r="B66" s="30" t="str">
        <f>ソースデータ!$F66&amp;ソースデータ!$G66</f>
        <v/>
      </c>
      <c r="C66" s="36">
        <v>3104</v>
      </c>
      <c r="D66" s="37" t="s">
        <v>18</v>
      </c>
      <c r="E66" s="37" t="s">
        <v>102</v>
      </c>
      <c r="F66" s="37"/>
      <c r="G66" s="38"/>
      <c r="H66" s="37" t="s">
        <v>240</v>
      </c>
      <c r="I66" s="37" t="s">
        <v>241</v>
      </c>
      <c r="J66" s="37" t="s">
        <v>242</v>
      </c>
      <c r="K66" s="37" t="s">
        <v>90</v>
      </c>
      <c r="L66" s="37" t="s">
        <v>37</v>
      </c>
      <c r="M66" s="37" t="s">
        <v>243</v>
      </c>
      <c r="N66" s="39"/>
      <c r="O66" s="37" t="s">
        <v>46</v>
      </c>
      <c r="P66" s="40">
        <v>9784320035034</v>
      </c>
      <c r="Q66" s="50" t="s">
        <v>57</v>
      </c>
    </row>
    <row r="67" spans="1:17" x14ac:dyDescent="0.45">
      <c r="A67" s="26" t="str">
        <f>B67&amp;COUNTIF($B$2:B67,B67)</f>
        <v>金21</v>
      </c>
      <c r="B67" s="30" t="str">
        <f>ソースデータ!$F67&amp;ソースデータ!$G67</f>
        <v>金2</v>
      </c>
      <c r="C67" s="41">
        <v>3105</v>
      </c>
      <c r="D67" s="42" t="s">
        <v>18</v>
      </c>
      <c r="E67" s="42" t="s">
        <v>102</v>
      </c>
      <c r="F67" s="42" t="s">
        <v>14</v>
      </c>
      <c r="G67" s="43">
        <v>2</v>
      </c>
      <c r="H67" s="42" t="s">
        <v>176</v>
      </c>
      <c r="I67" s="42"/>
      <c r="J67" s="42" t="s">
        <v>244</v>
      </c>
      <c r="K67" s="42" t="s">
        <v>90</v>
      </c>
      <c r="L67" s="42" t="s">
        <v>19</v>
      </c>
      <c r="M67" s="42" t="s">
        <v>245</v>
      </c>
      <c r="N67" s="42"/>
      <c r="O67" s="42" t="s">
        <v>107</v>
      </c>
      <c r="P67" s="44">
        <v>9784861633263</v>
      </c>
      <c r="Q67" s="51" t="s">
        <v>57</v>
      </c>
    </row>
    <row r="68" spans="1:17" x14ac:dyDescent="0.45">
      <c r="A68" s="26" t="str">
        <f>B68&amp;COUNTIF($B$2:B68,B68)</f>
        <v>火16</v>
      </c>
      <c r="B68" s="30" t="str">
        <f>ソースデータ!$F68&amp;ソースデータ!$G68</f>
        <v>火1</v>
      </c>
      <c r="C68" s="36">
        <v>3105</v>
      </c>
      <c r="D68" s="37" t="s">
        <v>18</v>
      </c>
      <c r="E68" s="37" t="s">
        <v>102</v>
      </c>
      <c r="F68" s="37" t="s">
        <v>42</v>
      </c>
      <c r="G68" s="38">
        <v>1</v>
      </c>
      <c r="H68" s="37" t="s">
        <v>240</v>
      </c>
      <c r="I68" s="37" t="s">
        <v>241</v>
      </c>
      <c r="J68" s="37" t="s">
        <v>233</v>
      </c>
      <c r="K68" s="37" t="s">
        <v>90</v>
      </c>
      <c r="L68" s="37" t="s">
        <v>19</v>
      </c>
      <c r="M68" s="37" t="s">
        <v>245</v>
      </c>
      <c r="N68" s="37"/>
      <c r="O68" s="37" t="s">
        <v>107</v>
      </c>
      <c r="P68" s="40">
        <v>9784861633263</v>
      </c>
      <c r="Q68" s="50" t="s">
        <v>57</v>
      </c>
    </row>
    <row r="69" spans="1:17" x14ac:dyDescent="0.45">
      <c r="A69" s="26" t="str">
        <f>B69&amp;COUNTIF($B$2:B69,B69)</f>
        <v>火17</v>
      </c>
      <c r="B69" s="30" t="str">
        <f>ソースデータ!$F69&amp;ソースデータ!$G69</f>
        <v>火1</v>
      </c>
      <c r="C69" s="41">
        <v>3105</v>
      </c>
      <c r="D69" s="42" t="s">
        <v>18</v>
      </c>
      <c r="E69" s="42" t="s">
        <v>102</v>
      </c>
      <c r="F69" s="42" t="s">
        <v>42</v>
      </c>
      <c r="G69" s="43">
        <v>1</v>
      </c>
      <c r="H69" s="42" t="s">
        <v>240</v>
      </c>
      <c r="I69" s="42" t="s">
        <v>241</v>
      </c>
      <c r="J69" s="42" t="s">
        <v>233</v>
      </c>
      <c r="K69" s="42" t="s">
        <v>246</v>
      </c>
      <c r="L69" s="42" t="s">
        <v>19</v>
      </c>
      <c r="M69" s="42" t="s">
        <v>245</v>
      </c>
      <c r="N69" s="42"/>
      <c r="O69" s="42" t="s">
        <v>107</v>
      </c>
      <c r="P69" s="44">
        <v>9784861633263</v>
      </c>
      <c r="Q69" s="51" t="s">
        <v>57</v>
      </c>
    </row>
    <row r="70" spans="1:17" x14ac:dyDescent="0.45">
      <c r="A70" s="26" t="str">
        <f>B70&amp;COUNTIF($B$2:B70,B70)</f>
        <v>火18</v>
      </c>
      <c r="B70" s="30" t="str">
        <f>ソースデータ!$F70&amp;ソースデータ!$G70</f>
        <v>火1</v>
      </c>
      <c r="C70" s="36">
        <v>3105</v>
      </c>
      <c r="D70" s="37" t="s">
        <v>18</v>
      </c>
      <c r="E70" s="37" t="s">
        <v>102</v>
      </c>
      <c r="F70" s="37" t="s">
        <v>42</v>
      </c>
      <c r="G70" s="38">
        <v>1</v>
      </c>
      <c r="H70" s="37" t="s">
        <v>247</v>
      </c>
      <c r="I70" s="37"/>
      <c r="J70" s="37" t="s">
        <v>233</v>
      </c>
      <c r="K70" s="37" t="s">
        <v>248</v>
      </c>
      <c r="L70" s="37" t="s">
        <v>19</v>
      </c>
      <c r="M70" s="37" t="s">
        <v>245</v>
      </c>
      <c r="N70" s="37"/>
      <c r="O70" s="37" t="s">
        <v>107</v>
      </c>
      <c r="P70" s="40">
        <v>9784861633263</v>
      </c>
      <c r="Q70" s="50" t="s">
        <v>57</v>
      </c>
    </row>
    <row r="71" spans="1:17" x14ac:dyDescent="0.45">
      <c r="A71" s="26" t="str">
        <f>B71&amp;COUNTIF($B$2:B71,B71)</f>
        <v>火19</v>
      </c>
      <c r="B71" s="30" t="str">
        <f>ソースデータ!$F71&amp;ソースデータ!$G71</f>
        <v>火1</v>
      </c>
      <c r="C71" s="41">
        <v>3105</v>
      </c>
      <c r="D71" s="42" t="s">
        <v>18</v>
      </c>
      <c r="E71" s="42" t="s">
        <v>102</v>
      </c>
      <c r="F71" s="42" t="s">
        <v>42</v>
      </c>
      <c r="G71" s="43">
        <v>1</v>
      </c>
      <c r="H71" s="42" t="s">
        <v>247</v>
      </c>
      <c r="I71" s="42"/>
      <c r="J71" s="42" t="s">
        <v>233</v>
      </c>
      <c r="K71" s="42" t="s">
        <v>249</v>
      </c>
      <c r="L71" s="42" t="s">
        <v>19</v>
      </c>
      <c r="M71" s="42" t="s">
        <v>245</v>
      </c>
      <c r="N71" s="42"/>
      <c r="O71" s="42" t="s">
        <v>107</v>
      </c>
      <c r="P71" s="44">
        <v>9784861633263</v>
      </c>
      <c r="Q71" s="51" t="s">
        <v>57</v>
      </c>
    </row>
    <row r="72" spans="1:17" x14ac:dyDescent="0.45">
      <c r="A72" s="26" t="str">
        <f>B72&amp;COUNTIF($B$2:B72,B72)</f>
        <v>金22</v>
      </c>
      <c r="B72" s="30" t="str">
        <f>ソースデータ!$F72&amp;ソースデータ!$G72</f>
        <v>金2</v>
      </c>
      <c r="C72" s="36">
        <v>3107</v>
      </c>
      <c r="D72" s="37" t="s">
        <v>18</v>
      </c>
      <c r="E72" s="37" t="s">
        <v>102</v>
      </c>
      <c r="F72" s="37" t="s">
        <v>14</v>
      </c>
      <c r="G72" s="38">
        <v>2</v>
      </c>
      <c r="H72" s="37" t="s">
        <v>176</v>
      </c>
      <c r="I72" s="37" t="s">
        <v>250</v>
      </c>
      <c r="J72" s="37" t="s">
        <v>251</v>
      </c>
      <c r="K72" s="37" t="s">
        <v>90</v>
      </c>
      <c r="L72" s="37" t="s">
        <v>37</v>
      </c>
      <c r="M72" s="37" t="s">
        <v>252</v>
      </c>
      <c r="N72" s="37"/>
      <c r="O72" s="37" t="s">
        <v>46</v>
      </c>
      <c r="P72" s="40">
        <v>9784320035041</v>
      </c>
      <c r="Q72" s="50" t="s">
        <v>57</v>
      </c>
    </row>
    <row r="73" spans="1:17" x14ac:dyDescent="0.45">
      <c r="A73" s="26" t="str">
        <f>B73&amp;COUNTIF($B$2:B73,B73)</f>
        <v>6</v>
      </c>
      <c r="B73" s="30" t="str">
        <f>ソースデータ!$F73&amp;ソースデータ!$G73</f>
        <v/>
      </c>
      <c r="C73" s="41">
        <v>3108</v>
      </c>
      <c r="D73" s="42" t="s">
        <v>18</v>
      </c>
      <c r="E73" s="42" t="s">
        <v>102</v>
      </c>
      <c r="F73" s="42"/>
      <c r="G73" s="43"/>
      <c r="H73" s="42" t="s">
        <v>247</v>
      </c>
      <c r="I73" s="42"/>
      <c r="J73" s="42" t="s">
        <v>253</v>
      </c>
      <c r="K73" s="42" t="s">
        <v>254</v>
      </c>
      <c r="L73" s="42" t="s">
        <v>19</v>
      </c>
      <c r="M73" s="42" t="s">
        <v>255</v>
      </c>
      <c r="N73" s="45"/>
      <c r="O73" s="42" t="s">
        <v>256</v>
      </c>
      <c r="P73" s="44">
        <v>9784782704738</v>
      </c>
      <c r="Q73" s="51" t="s">
        <v>57</v>
      </c>
    </row>
    <row r="74" spans="1:17" x14ac:dyDescent="0.45">
      <c r="A74" s="26" t="str">
        <f>B74&amp;COUNTIF($B$2:B74,B74)</f>
        <v>火36</v>
      </c>
      <c r="B74" s="30" t="str">
        <f>ソースデータ!$F74&amp;ソースデータ!$G74</f>
        <v>火3</v>
      </c>
      <c r="C74" s="36">
        <v>3109</v>
      </c>
      <c r="D74" s="37" t="s">
        <v>18</v>
      </c>
      <c r="E74" s="37" t="s">
        <v>102</v>
      </c>
      <c r="F74" s="37" t="s">
        <v>42</v>
      </c>
      <c r="G74" s="38">
        <v>3</v>
      </c>
      <c r="H74" s="37" t="s">
        <v>176</v>
      </c>
      <c r="I74" s="37" t="s">
        <v>257</v>
      </c>
      <c r="J74" s="37" t="s">
        <v>236</v>
      </c>
      <c r="K74" s="37" t="s">
        <v>258</v>
      </c>
      <c r="L74" s="37" t="s">
        <v>19</v>
      </c>
      <c r="M74" s="37" t="s">
        <v>259</v>
      </c>
      <c r="N74" s="39"/>
      <c r="O74" s="37" t="s">
        <v>20</v>
      </c>
      <c r="P74" s="40">
        <v>9784061544581</v>
      </c>
      <c r="Q74" s="50" t="s">
        <v>57</v>
      </c>
    </row>
    <row r="75" spans="1:17" x14ac:dyDescent="0.45">
      <c r="A75" s="26" t="str">
        <f>B75&amp;COUNTIF($B$2:B75,B75)</f>
        <v>火37</v>
      </c>
      <c r="B75" s="30" t="str">
        <f>ソースデータ!$F75&amp;ソースデータ!$G75</f>
        <v>火3</v>
      </c>
      <c r="C75" s="41">
        <v>3110</v>
      </c>
      <c r="D75" s="42" t="s">
        <v>18</v>
      </c>
      <c r="E75" s="42" t="s">
        <v>102</v>
      </c>
      <c r="F75" s="42" t="s">
        <v>42</v>
      </c>
      <c r="G75" s="43">
        <v>3</v>
      </c>
      <c r="H75" s="42" t="s">
        <v>176</v>
      </c>
      <c r="I75" s="42" t="s">
        <v>260</v>
      </c>
      <c r="J75" s="42" t="s">
        <v>236</v>
      </c>
      <c r="K75" s="42" t="s">
        <v>261</v>
      </c>
      <c r="L75" s="42" t="s">
        <v>19</v>
      </c>
      <c r="M75" s="42" t="s">
        <v>262</v>
      </c>
      <c r="N75" s="42"/>
      <c r="O75" s="42" t="s">
        <v>35</v>
      </c>
      <c r="P75" s="44">
        <v>9784807905089</v>
      </c>
      <c r="Q75" s="42" t="s">
        <v>57</v>
      </c>
    </row>
    <row r="76" spans="1:17" x14ac:dyDescent="0.45">
      <c r="A76" s="26" t="str">
        <f>B76&amp;COUNTIF($B$2:B76,B76)</f>
        <v>火38</v>
      </c>
      <c r="B76" s="30" t="str">
        <f>ソースデータ!$F76&amp;ソースデータ!$G76</f>
        <v>火3</v>
      </c>
      <c r="C76" s="36">
        <v>3111</v>
      </c>
      <c r="D76" s="37" t="s">
        <v>18</v>
      </c>
      <c r="E76" s="37" t="s">
        <v>102</v>
      </c>
      <c r="F76" s="37" t="s">
        <v>42</v>
      </c>
      <c r="G76" s="38">
        <v>3</v>
      </c>
      <c r="H76" s="37" t="s">
        <v>176</v>
      </c>
      <c r="I76" s="37" t="s">
        <v>260</v>
      </c>
      <c r="J76" s="37" t="s">
        <v>236</v>
      </c>
      <c r="K76" s="37" t="s">
        <v>261</v>
      </c>
      <c r="L76" s="37" t="s">
        <v>37</v>
      </c>
      <c r="M76" s="37" t="s">
        <v>263</v>
      </c>
      <c r="N76" s="37"/>
      <c r="O76" s="37" t="s">
        <v>46</v>
      </c>
      <c r="P76" s="40">
        <v>9784320043510</v>
      </c>
      <c r="Q76" s="37" t="s">
        <v>57</v>
      </c>
    </row>
    <row r="77" spans="1:17" x14ac:dyDescent="0.45">
      <c r="A77" s="26" t="str">
        <f>B77&amp;COUNTIF($B$2:B77,B77)</f>
        <v>水26</v>
      </c>
      <c r="B77" s="30" t="str">
        <f>ソースデータ!$F77&amp;ソースデータ!$G77</f>
        <v>水2</v>
      </c>
      <c r="C77" s="41">
        <v>3112</v>
      </c>
      <c r="D77" s="42" t="s">
        <v>18</v>
      </c>
      <c r="E77" s="42" t="s">
        <v>102</v>
      </c>
      <c r="F77" s="42" t="s">
        <v>31</v>
      </c>
      <c r="G77" s="43">
        <v>2</v>
      </c>
      <c r="H77" s="42" t="s">
        <v>247</v>
      </c>
      <c r="I77" s="42"/>
      <c r="J77" s="42" t="s">
        <v>236</v>
      </c>
      <c r="K77" s="42" t="s">
        <v>264</v>
      </c>
      <c r="L77" s="42" t="s">
        <v>19</v>
      </c>
      <c r="M77" s="42" t="s">
        <v>265</v>
      </c>
      <c r="N77" s="42"/>
      <c r="O77" s="42" t="s">
        <v>46</v>
      </c>
      <c r="P77" s="44">
        <v>9784320044463</v>
      </c>
      <c r="Q77" s="42" t="s">
        <v>57</v>
      </c>
    </row>
    <row r="78" spans="1:17" x14ac:dyDescent="0.45">
      <c r="A78" s="26" t="str">
        <f>B78&amp;COUNTIF($B$2:B78,B78)</f>
        <v>水27</v>
      </c>
      <c r="B78" s="30" t="str">
        <f>ソースデータ!$F78&amp;ソースデータ!$G78</f>
        <v>水2</v>
      </c>
      <c r="C78" s="36">
        <v>3112</v>
      </c>
      <c r="D78" s="37" t="s">
        <v>18</v>
      </c>
      <c r="E78" s="37" t="s">
        <v>102</v>
      </c>
      <c r="F78" s="37" t="s">
        <v>31</v>
      </c>
      <c r="G78" s="38">
        <v>2</v>
      </c>
      <c r="H78" s="37" t="s">
        <v>247</v>
      </c>
      <c r="I78" s="37"/>
      <c r="J78" s="37" t="s">
        <v>236</v>
      </c>
      <c r="K78" s="37" t="s">
        <v>266</v>
      </c>
      <c r="L78" s="37" t="s">
        <v>19</v>
      </c>
      <c r="M78" s="37" t="s">
        <v>265</v>
      </c>
      <c r="N78" s="37"/>
      <c r="O78" s="37" t="s">
        <v>46</v>
      </c>
      <c r="P78" s="40">
        <v>9784320044463</v>
      </c>
      <c r="Q78" s="37" t="s">
        <v>57</v>
      </c>
    </row>
    <row r="79" spans="1:17" x14ac:dyDescent="0.45">
      <c r="A79" s="26" t="str">
        <f>B79&amp;COUNTIF($B$2:B79,B79)</f>
        <v>水16</v>
      </c>
      <c r="B79" s="30" t="str">
        <f>ソースデータ!$F79&amp;ソースデータ!$G79</f>
        <v>水1</v>
      </c>
      <c r="C79" s="41">
        <v>3113</v>
      </c>
      <c r="D79" s="42" t="s">
        <v>18</v>
      </c>
      <c r="E79" s="42" t="s">
        <v>102</v>
      </c>
      <c r="F79" s="42" t="s">
        <v>31</v>
      </c>
      <c r="G79" s="43">
        <v>1</v>
      </c>
      <c r="H79" s="42" t="s">
        <v>232</v>
      </c>
      <c r="I79" s="42"/>
      <c r="J79" s="42" t="s">
        <v>236</v>
      </c>
      <c r="K79" s="42" t="s">
        <v>267</v>
      </c>
      <c r="L79" s="42" t="s">
        <v>19</v>
      </c>
      <c r="M79" s="42" t="s">
        <v>268</v>
      </c>
      <c r="N79" s="42"/>
      <c r="O79" s="42" t="s">
        <v>38</v>
      </c>
      <c r="P79" s="44">
        <v>9784759819793</v>
      </c>
      <c r="Q79" s="42" t="s">
        <v>57</v>
      </c>
    </row>
    <row r="80" spans="1:17" x14ac:dyDescent="0.45">
      <c r="A80" s="26" t="str">
        <f>B80&amp;COUNTIF($B$2:B80,B80)</f>
        <v>水28</v>
      </c>
      <c r="B80" s="30" t="str">
        <f>ソースデータ!$F80&amp;ソースデータ!$G80</f>
        <v>水2</v>
      </c>
      <c r="C80" s="36">
        <v>3114</v>
      </c>
      <c r="D80" s="37" t="s">
        <v>18</v>
      </c>
      <c r="E80" s="37" t="s">
        <v>102</v>
      </c>
      <c r="F80" s="37" t="s">
        <v>31</v>
      </c>
      <c r="G80" s="38">
        <v>2</v>
      </c>
      <c r="H80" s="37" t="s">
        <v>247</v>
      </c>
      <c r="I80" s="37"/>
      <c r="J80" s="37" t="s">
        <v>236</v>
      </c>
      <c r="K80" s="37" t="s">
        <v>264</v>
      </c>
      <c r="L80" s="37" t="s">
        <v>37</v>
      </c>
      <c r="M80" s="37" t="s">
        <v>269</v>
      </c>
      <c r="N80" s="37"/>
      <c r="O80" s="37" t="s">
        <v>256</v>
      </c>
      <c r="P80" s="40">
        <v>9784782707029</v>
      </c>
      <c r="Q80" s="37" t="s">
        <v>57</v>
      </c>
    </row>
    <row r="81" spans="1:17" x14ac:dyDescent="0.45">
      <c r="A81" s="26" t="str">
        <f>B81&amp;COUNTIF($B$2:B81,B81)</f>
        <v>水29</v>
      </c>
      <c r="B81" s="30" t="str">
        <f>ソースデータ!$F81&amp;ソースデータ!$G81</f>
        <v>水2</v>
      </c>
      <c r="C81" s="41">
        <v>3114</v>
      </c>
      <c r="D81" s="42" t="s">
        <v>18</v>
      </c>
      <c r="E81" s="42" t="s">
        <v>102</v>
      </c>
      <c r="F81" s="42" t="s">
        <v>31</v>
      </c>
      <c r="G81" s="43">
        <v>2</v>
      </c>
      <c r="H81" s="42" t="s">
        <v>247</v>
      </c>
      <c r="I81" s="42"/>
      <c r="J81" s="42" t="s">
        <v>236</v>
      </c>
      <c r="K81" s="42" t="s">
        <v>266</v>
      </c>
      <c r="L81" s="42" t="s">
        <v>37</v>
      </c>
      <c r="M81" s="42" t="s">
        <v>269</v>
      </c>
      <c r="N81" s="42"/>
      <c r="O81" s="42" t="s">
        <v>256</v>
      </c>
      <c r="P81" s="44">
        <v>9784782707029</v>
      </c>
      <c r="Q81" s="42" t="s">
        <v>57</v>
      </c>
    </row>
    <row r="82" spans="1:17" x14ac:dyDescent="0.45">
      <c r="A82" s="26" t="str">
        <f>B82&amp;COUNTIF($B$2:B82,B82)</f>
        <v>水210</v>
      </c>
      <c r="B82" s="30" t="str">
        <f>ソースデータ!$F82&amp;ソースデータ!$G82</f>
        <v>水2</v>
      </c>
      <c r="C82" s="36">
        <v>3301</v>
      </c>
      <c r="D82" s="37" t="s">
        <v>72</v>
      </c>
      <c r="E82" s="37" t="s">
        <v>204</v>
      </c>
      <c r="F82" s="37" t="s">
        <v>31</v>
      </c>
      <c r="G82" s="38">
        <v>2</v>
      </c>
      <c r="H82" s="37" t="s">
        <v>150</v>
      </c>
      <c r="I82" s="37"/>
      <c r="J82" s="37" t="s">
        <v>270</v>
      </c>
      <c r="K82" s="37" t="s">
        <v>271</v>
      </c>
      <c r="L82" s="37"/>
      <c r="M82" s="37" t="s">
        <v>272</v>
      </c>
      <c r="N82" s="37"/>
      <c r="O82" s="37" t="s">
        <v>74</v>
      </c>
      <c r="P82" s="40">
        <v>9784785320355</v>
      </c>
      <c r="Q82" s="37" t="s">
        <v>57</v>
      </c>
    </row>
    <row r="83" spans="1:17" x14ac:dyDescent="0.45">
      <c r="A83" s="26" t="str">
        <f>B83&amp;COUNTIF($B$2:B83,B83)</f>
        <v>7</v>
      </c>
      <c r="B83" s="30" t="str">
        <f>ソースデータ!$F83&amp;ソースデータ!$G83</f>
        <v/>
      </c>
      <c r="C83" s="41">
        <v>3302</v>
      </c>
      <c r="D83" s="42" t="s">
        <v>72</v>
      </c>
      <c r="E83" s="42" t="s">
        <v>273</v>
      </c>
      <c r="F83" s="42"/>
      <c r="G83" s="43"/>
      <c r="H83" s="42" t="s">
        <v>247</v>
      </c>
      <c r="I83" s="42"/>
      <c r="J83" s="42" t="s">
        <v>274</v>
      </c>
      <c r="K83" s="42" t="s">
        <v>275</v>
      </c>
      <c r="L83" s="42" t="s">
        <v>19</v>
      </c>
      <c r="M83" s="42" t="s">
        <v>276</v>
      </c>
      <c r="N83" s="42"/>
      <c r="O83" s="42" t="s">
        <v>35</v>
      </c>
      <c r="P83" s="44">
        <v>9784807908073</v>
      </c>
      <c r="Q83" s="42" t="s">
        <v>57</v>
      </c>
    </row>
    <row r="84" spans="1:17" x14ac:dyDescent="0.45">
      <c r="A84" s="26" t="str">
        <f>B84&amp;COUNTIF($B$2:B84,B84)</f>
        <v>木19</v>
      </c>
      <c r="B84" s="30" t="str">
        <f>ソースデータ!$F84&amp;ソースデータ!$G84</f>
        <v>木1</v>
      </c>
      <c r="C84" s="36">
        <v>3303</v>
      </c>
      <c r="D84" s="37" t="s">
        <v>72</v>
      </c>
      <c r="E84" s="37" t="s">
        <v>204</v>
      </c>
      <c r="F84" s="37" t="s">
        <v>34</v>
      </c>
      <c r="G84" s="38">
        <v>1</v>
      </c>
      <c r="H84" s="37" t="s">
        <v>150</v>
      </c>
      <c r="I84" s="37"/>
      <c r="J84" s="37" t="s">
        <v>270</v>
      </c>
      <c r="K84" s="37" t="s">
        <v>277</v>
      </c>
      <c r="L84" s="37" t="s">
        <v>37</v>
      </c>
      <c r="M84" s="37" t="s">
        <v>272</v>
      </c>
      <c r="N84" s="37"/>
      <c r="O84" s="37" t="s">
        <v>135</v>
      </c>
      <c r="P84" s="40">
        <v>9784254250367</v>
      </c>
      <c r="Q84" s="37" t="s">
        <v>57</v>
      </c>
    </row>
    <row r="85" spans="1:17" x14ac:dyDescent="0.45">
      <c r="A85" s="26" t="str">
        <f>B85&amp;COUNTIF($B$2:B85,B85)</f>
        <v>8</v>
      </c>
      <c r="B85" s="30" t="str">
        <f>ソースデータ!$F85&amp;ソースデータ!$G85</f>
        <v/>
      </c>
      <c r="C85" s="41">
        <v>3304</v>
      </c>
      <c r="D85" s="42" t="s">
        <v>93</v>
      </c>
      <c r="E85" s="42" t="s">
        <v>278</v>
      </c>
      <c r="F85" s="42"/>
      <c r="G85" s="43"/>
      <c r="H85" s="42" t="s">
        <v>247</v>
      </c>
      <c r="I85" s="42"/>
      <c r="J85" s="42" t="s">
        <v>279</v>
      </c>
      <c r="K85" s="42" t="s">
        <v>280</v>
      </c>
      <c r="L85" s="42" t="s">
        <v>19</v>
      </c>
      <c r="M85" s="42" t="s">
        <v>281</v>
      </c>
      <c r="N85" s="42"/>
      <c r="O85" s="42" t="s">
        <v>83</v>
      </c>
      <c r="P85" s="44">
        <v>9784274203213</v>
      </c>
      <c r="Q85" s="42" t="s">
        <v>57</v>
      </c>
    </row>
    <row r="86" spans="1:17" x14ac:dyDescent="0.45">
      <c r="A86" s="26" t="str">
        <f>B86&amp;COUNTIF($B$2:B86,B86)</f>
        <v>水33</v>
      </c>
      <c r="B86" s="30" t="str">
        <f>ソースデータ!$F86&amp;ソースデータ!$G86</f>
        <v>水3</v>
      </c>
      <c r="C86" s="36">
        <v>3305</v>
      </c>
      <c r="D86" s="37" t="s">
        <v>18</v>
      </c>
      <c r="E86" s="37" t="s">
        <v>102</v>
      </c>
      <c r="F86" s="37" t="s">
        <v>31</v>
      </c>
      <c r="G86" s="38">
        <v>3</v>
      </c>
      <c r="H86" s="37" t="s">
        <v>150</v>
      </c>
      <c r="I86" s="37"/>
      <c r="J86" s="37" t="s">
        <v>282</v>
      </c>
      <c r="K86" s="37" t="s">
        <v>283</v>
      </c>
      <c r="L86" s="37" t="s">
        <v>19</v>
      </c>
      <c r="M86" s="37" t="s">
        <v>284</v>
      </c>
      <c r="N86" s="37"/>
      <c r="O86" s="37" t="s">
        <v>107</v>
      </c>
      <c r="P86" s="40">
        <v>9784861633430</v>
      </c>
      <c r="Q86" s="37" t="s">
        <v>57</v>
      </c>
    </row>
    <row r="87" spans="1:17" x14ac:dyDescent="0.45">
      <c r="A87" s="26" t="str">
        <f>B87&amp;COUNTIF($B$2:B87,B87)</f>
        <v>木31</v>
      </c>
      <c r="B87" s="30" t="str">
        <f>ソースデータ!$F87&amp;ソースデータ!$G87</f>
        <v>木3</v>
      </c>
      <c r="C87" s="41">
        <v>3305</v>
      </c>
      <c r="D87" s="42" t="s">
        <v>18</v>
      </c>
      <c r="E87" s="42" t="s">
        <v>102</v>
      </c>
      <c r="F87" s="42" t="s">
        <v>34</v>
      </c>
      <c r="G87" s="43">
        <v>3</v>
      </c>
      <c r="H87" s="42" t="s">
        <v>247</v>
      </c>
      <c r="I87" s="42"/>
      <c r="J87" s="42" t="s">
        <v>282</v>
      </c>
      <c r="K87" s="42" t="s">
        <v>285</v>
      </c>
      <c r="L87" s="42" t="s">
        <v>19</v>
      </c>
      <c r="M87" s="42" t="s">
        <v>284</v>
      </c>
      <c r="N87" s="42"/>
      <c r="O87" s="42" t="s">
        <v>107</v>
      </c>
      <c r="P87" s="44">
        <v>9784861633430</v>
      </c>
      <c r="Q87" s="42" t="s">
        <v>57</v>
      </c>
    </row>
    <row r="88" spans="1:17" x14ac:dyDescent="0.45">
      <c r="A88" s="26" t="str">
        <f>B88&amp;COUNTIF($B$2:B88,B88)</f>
        <v>9</v>
      </c>
      <c r="B88" s="30" t="str">
        <f>ソースデータ!$F88&amp;ソースデータ!$G88</f>
        <v/>
      </c>
      <c r="C88" s="36">
        <v>3801</v>
      </c>
      <c r="D88" s="37" t="s">
        <v>18</v>
      </c>
      <c r="E88" s="37" t="s">
        <v>102</v>
      </c>
      <c r="F88" s="37"/>
      <c r="G88" s="38"/>
      <c r="H88" s="37" t="s">
        <v>150</v>
      </c>
      <c r="I88" s="37"/>
      <c r="J88" s="37" t="s">
        <v>286</v>
      </c>
      <c r="K88" s="37" t="s">
        <v>287</v>
      </c>
      <c r="L88" s="37" t="s">
        <v>19</v>
      </c>
      <c r="M88" s="37" t="s">
        <v>288</v>
      </c>
      <c r="N88" s="37"/>
      <c r="O88" s="37" t="s">
        <v>46</v>
      </c>
      <c r="P88" s="40">
        <v>9784320114432</v>
      </c>
      <c r="Q88" s="37" t="s">
        <v>57</v>
      </c>
    </row>
    <row r="89" spans="1:17" x14ac:dyDescent="0.45">
      <c r="A89" s="26" t="str">
        <f>B89&amp;COUNTIF($B$2:B89,B89)</f>
        <v>火39</v>
      </c>
      <c r="B89" s="30" t="str">
        <f>ソースデータ!$F89&amp;ソースデータ!$G89</f>
        <v>火3</v>
      </c>
      <c r="C89" s="41">
        <v>3802</v>
      </c>
      <c r="D89" s="42" t="s">
        <v>18</v>
      </c>
      <c r="E89" s="42" t="s">
        <v>173</v>
      </c>
      <c r="F89" s="42" t="s">
        <v>42</v>
      </c>
      <c r="G89" s="43">
        <v>3</v>
      </c>
      <c r="H89" s="42" t="s">
        <v>150</v>
      </c>
      <c r="I89" s="42"/>
      <c r="J89" s="42" t="s">
        <v>236</v>
      </c>
      <c r="K89" s="42" t="s">
        <v>289</v>
      </c>
      <c r="L89" s="42" t="s">
        <v>19</v>
      </c>
      <c r="M89" s="42" t="s">
        <v>290</v>
      </c>
      <c r="N89" s="42"/>
      <c r="O89" s="42" t="s">
        <v>46</v>
      </c>
      <c r="P89" s="44">
        <v>9784320044999</v>
      </c>
      <c r="Q89" s="42" t="s">
        <v>57</v>
      </c>
    </row>
    <row r="90" spans="1:17" x14ac:dyDescent="0.45">
      <c r="A90" s="26" t="str">
        <f>B90&amp;COUNTIF($B$2:B90,B90)</f>
        <v>水17</v>
      </c>
      <c r="B90" s="30" t="str">
        <f>ソースデータ!$F90&amp;ソースデータ!$G90</f>
        <v>水1</v>
      </c>
      <c r="C90" s="36">
        <v>3802</v>
      </c>
      <c r="D90" s="37" t="s">
        <v>18</v>
      </c>
      <c r="E90" s="37" t="s">
        <v>173</v>
      </c>
      <c r="F90" s="37" t="s">
        <v>31</v>
      </c>
      <c r="G90" s="38">
        <v>1</v>
      </c>
      <c r="H90" s="37" t="s">
        <v>150</v>
      </c>
      <c r="I90" s="37"/>
      <c r="J90" s="37" t="s">
        <v>236</v>
      </c>
      <c r="K90" s="37" t="s">
        <v>291</v>
      </c>
      <c r="L90" s="37" t="s">
        <v>19</v>
      </c>
      <c r="M90" s="37" t="s">
        <v>290</v>
      </c>
      <c r="N90" s="37"/>
      <c r="O90" s="37" t="s">
        <v>46</v>
      </c>
      <c r="P90" s="40">
        <v>9784320044999</v>
      </c>
      <c r="Q90" s="37" t="s">
        <v>57</v>
      </c>
    </row>
    <row r="91" spans="1:17" x14ac:dyDescent="0.45">
      <c r="A91" s="26" t="str">
        <f>B91&amp;COUNTIF($B$2:B91,B91)</f>
        <v>水211</v>
      </c>
      <c r="B91" s="30" t="str">
        <f>ソースデータ!$F91&amp;ソースデータ!$G91</f>
        <v>水2</v>
      </c>
      <c r="C91" s="41">
        <v>3802</v>
      </c>
      <c r="D91" s="42" t="s">
        <v>18</v>
      </c>
      <c r="E91" s="42" t="s">
        <v>173</v>
      </c>
      <c r="F91" s="42" t="s">
        <v>31</v>
      </c>
      <c r="G91" s="43">
        <v>2</v>
      </c>
      <c r="H91" s="42" t="s">
        <v>150</v>
      </c>
      <c r="I91" s="42"/>
      <c r="J91" s="42" t="s">
        <v>236</v>
      </c>
      <c r="K91" s="42" t="s">
        <v>292</v>
      </c>
      <c r="L91" s="42" t="s">
        <v>19</v>
      </c>
      <c r="M91" s="42" t="s">
        <v>290</v>
      </c>
      <c r="N91" s="42"/>
      <c r="O91" s="42" t="s">
        <v>46</v>
      </c>
      <c r="P91" s="44">
        <v>9784320044999</v>
      </c>
      <c r="Q91" s="42" t="s">
        <v>57</v>
      </c>
    </row>
    <row r="92" spans="1:17" x14ac:dyDescent="0.45">
      <c r="A92" s="26" t="str">
        <f>B92&amp;COUNTIF($B$2:B92,B92)</f>
        <v>月22</v>
      </c>
      <c r="B92" s="30" t="str">
        <f>ソースデータ!$F92&amp;ソースデータ!$G92</f>
        <v>月2</v>
      </c>
      <c r="C92" s="36">
        <v>3803</v>
      </c>
      <c r="D92" s="37" t="s">
        <v>18</v>
      </c>
      <c r="E92" s="37" t="s">
        <v>173</v>
      </c>
      <c r="F92" s="37" t="s">
        <v>36</v>
      </c>
      <c r="G92" s="38">
        <v>2</v>
      </c>
      <c r="H92" s="37" t="s">
        <v>150</v>
      </c>
      <c r="I92" s="37"/>
      <c r="J92" s="37" t="s">
        <v>244</v>
      </c>
      <c r="K92" s="37" t="s">
        <v>293</v>
      </c>
      <c r="L92" s="37" t="s">
        <v>19</v>
      </c>
      <c r="M92" s="37" t="s">
        <v>294</v>
      </c>
      <c r="N92" s="37"/>
      <c r="O92" s="37" t="s">
        <v>46</v>
      </c>
      <c r="P92" s="40">
        <v>9784320036130</v>
      </c>
      <c r="Q92" s="37" t="s">
        <v>57</v>
      </c>
    </row>
    <row r="93" spans="1:17" x14ac:dyDescent="0.45">
      <c r="A93" s="26" t="str">
        <f>B93&amp;COUNTIF($B$2:B93,B93)</f>
        <v>木41</v>
      </c>
      <c r="B93" s="30" t="str">
        <f>ソースデータ!$F93&amp;ソースデータ!$G93</f>
        <v>木4</v>
      </c>
      <c r="C93" s="41">
        <v>3803</v>
      </c>
      <c r="D93" s="42" t="s">
        <v>18</v>
      </c>
      <c r="E93" s="42" t="s">
        <v>173</v>
      </c>
      <c r="F93" s="42" t="s">
        <v>34</v>
      </c>
      <c r="G93" s="43">
        <v>4</v>
      </c>
      <c r="H93" s="42" t="s">
        <v>150</v>
      </c>
      <c r="I93" s="42"/>
      <c r="J93" s="42" t="s">
        <v>244</v>
      </c>
      <c r="K93" s="42" t="s">
        <v>295</v>
      </c>
      <c r="L93" s="42" t="s">
        <v>19</v>
      </c>
      <c r="M93" s="42" t="s">
        <v>294</v>
      </c>
      <c r="N93" s="42"/>
      <c r="O93" s="42" t="s">
        <v>46</v>
      </c>
      <c r="P93" s="44">
        <v>9784320036130</v>
      </c>
      <c r="Q93" s="42" t="s">
        <v>57</v>
      </c>
    </row>
    <row r="94" spans="1:17" x14ac:dyDescent="0.45">
      <c r="A94" s="26" t="str">
        <f>B94&amp;COUNTIF($B$2:B94,B94)</f>
        <v>金23</v>
      </c>
      <c r="B94" s="30" t="str">
        <f>ソースデータ!$F94&amp;ソースデータ!$G94</f>
        <v>金2</v>
      </c>
      <c r="C94" s="36">
        <v>3803</v>
      </c>
      <c r="D94" s="37" t="s">
        <v>18</v>
      </c>
      <c r="E94" s="37" t="s">
        <v>173</v>
      </c>
      <c r="F94" s="37" t="s">
        <v>14</v>
      </c>
      <c r="G94" s="38">
        <v>2</v>
      </c>
      <c r="H94" s="37" t="s">
        <v>150</v>
      </c>
      <c r="I94" s="37"/>
      <c r="J94" s="37" t="s">
        <v>244</v>
      </c>
      <c r="K94" s="37" t="s">
        <v>296</v>
      </c>
      <c r="L94" s="37" t="s">
        <v>19</v>
      </c>
      <c r="M94" s="37" t="s">
        <v>294</v>
      </c>
      <c r="N94" s="37"/>
      <c r="O94" s="37" t="s">
        <v>46</v>
      </c>
      <c r="P94" s="40">
        <v>9784320036130</v>
      </c>
      <c r="Q94" s="37" t="s">
        <v>57</v>
      </c>
    </row>
    <row r="95" spans="1:17" x14ac:dyDescent="0.45">
      <c r="A95" s="26" t="str">
        <f>B95&amp;COUNTIF($B$2:B95,B95)</f>
        <v>金24</v>
      </c>
      <c r="B95" s="30" t="str">
        <f>ソースデータ!$F95&amp;ソースデータ!$G95</f>
        <v>金2</v>
      </c>
      <c r="C95" s="41">
        <v>3804</v>
      </c>
      <c r="D95" s="42" t="s">
        <v>18</v>
      </c>
      <c r="E95" s="42" t="s">
        <v>173</v>
      </c>
      <c r="F95" s="42" t="s">
        <v>14</v>
      </c>
      <c r="G95" s="43">
        <v>2</v>
      </c>
      <c r="H95" s="42" t="s">
        <v>176</v>
      </c>
      <c r="I95" s="42"/>
      <c r="J95" s="42" t="s">
        <v>244</v>
      </c>
      <c r="K95" s="42" t="s">
        <v>297</v>
      </c>
      <c r="L95" s="42" t="s">
        <v>298</v>
      </c>
      <c r="M95" s="42" t="s">
        <v>299</v>
      </c>
      <c r="N95" s="42"/>
      <c r="O95" s="42" t="s">
        <v>300</v>
      </c>
      <c r="P95" s="44">
        <v>9784130620710</v>
      </c>
      <c r="Q95" s="42" t="s">
        <v>57</v>
      </c>
    </row>
    <row r="96" spans="1:17" x14ac:dyDescent="0.45">
      <c r="A96" s="26" t="str">
        <f>B96&amp;COUNTIF($B$2:B96,B96)</f>
        <v>月23</v>
      </c>
      <c r="B96" s="30" t="str">
        <f>ソースデータ!$F96&amp;ソースデータ!$G96</f>
        <v>月2</v>
      </c>
      <c r="C96" s="36">
        <v>3804</v>
      </c>
      <c r="D96" s="37" t="s">
        <v>18</v>
      </c>
      <c r="E96" s="37" t="s">
        <v>173</v>
      </c>
      <c r="F96" s="37" t="s">
        <v>36</v>
      </c>
      <c r="G96" s="38">
        <v>2</v>
      </c>
      <c r="H96" s="37" t="s">
        <v>150</v>
      </c>
      <c r="I96" s="37"/>
      <c r="J96" s="37" t="s">
        <v>244</v>
      </c>
      <c r="K96" s="37" t="s">
        <v>293</v>
      </c>
      <c r="L96" s="37" t="s">
        <v>298</v>
      </c>
      <c r="M96" s="37" t="s">
        <v>299</v>
      </c>
      <c r="N96" s="37"/>
      <c r="O96" s="37" t="s">
        <v>300</v>
      </c>
      <c r="P96" s="40">
        <v>9784130620710</v>
      </c>
      <c r="Q96" s="37" t="s">
        <v>57</v>
      </c>
    </row>
    <row r="97" spans="1:17" x14ac:dyDescent="0.45">
      <c r="A97" s="26" t="str">
        <f>B97&amp;COUNTIF($B$2:B97,B97)</f>
        <v>木42</v>
      </c>
      <c r="B97" s="30" t="str">
        <f>ソースデータ!$F97&amp;ソースデータ!$G97</f>
        <v>木4</v>
      </c>
      <c r="C97" s="41">
        <v>3804</v>
      </c>
      <c r="D97" s="42" t="s">
        <v>18</v>
      </c>
      <c r="E97" s="42" t="s">
        <v>173</v>
      </c>
      <c r="F97" s="42" t="s">
        <v>34</v>
      </c>
      <c r="G97" s="43">
        <v>4</v>
      </c>
      <c r="H97" s="42" t="s">
        <v>150</v>
      </c>
      <c r="I97" s="42"/>
      <c r="J97" s="42" t="s">
        <v>244</v>
      </c>
      <c r="K97" s="42" t="s">
        <v>295</v>
      </c>
      <c r="L97" s="42" t="s">
        <v>298</v>
      </c>
      <c r="M97" s="42" t="s">
        <v>299</v>
      </c>
      <c r="N97" s="42"/>
      <c r="O97" s="42" t="s">
        <v>300</v>
      </c>
      <c r="P97" s="44">
        <v>9784130620710</v>
      </c>
      <c r="Q97" s="42" t="s">
        <v>57</v>
      </c>
    </row>
    <row r="98" spans="1:17" x14ac:dyDescent="0.45">
      <c r="A98" s="26" t="str">
        <f>B98&amp;COUNTIF($B$2:B98,B98)</f>
        <v>火43</v>
      </c>
      <c r="B98" s="30" t="str">
        <f>ソースデータ!$F98&amp;ソースデータ!$G98</f>
        <v>火4</v>
      </c>
      <c r="C98" s="36">
        <v>3805</v>
      </c>
      <c r="D98" s="37" t="s">
        <v>18</v>
      </c>
      <c r="E98" s="37" t="s">
        <v>102</v>
      </c>
      <c r="F98" s="37" t="s">
        <v>42</v>
      </c>
      <c r="G98" s="38">
        <v>4</v>
      </c>
      <c r="H98" s="37" t="s">
        <v>176</v>
      </c>
      <c r="I98" s="37"/>
      <c r="J98" s="37" t="s">
        <v>301</v>
      </c>
      <c r="K98" s="37" t="s">
        <v>302</v>
      </c>
      <c r="L98" s="37" t="s">
        <v>19</v>
      </c>
      <c r="M98" s="37" t="s">
        <v>303</v>
      </c>
      <c r="N98" s="37"/>
      <c r="O98" s="37" t="s">
        <v>107</v>
      </c>
      <c r="P98" s="40">
        <v>9784861631405</v>
      </c>
      <c r="Q98" s="37" t="s">
        <v>57</v>
      </c>
    </row>
    <row r="99" spans="1:17" x14ac:dyDescent="0.45">
      <c r="A99" s="26" t="str">
        <f>B99&amp;COUNTIF($B$2:B99,B99)</f>
        <v>火44</v>
      </c>
      <c r="B99" s="30" t="str">
        <f>ソースデータ!$F99&amp;ソースデータ!$G99</f>
        <v>火4</v>
      </c>
      <c r="C99" s="41">
        <v>3805</v>
      </c>
      <c r="D99" s="42" t="s">
        <v>18</v>
      </c>
      <c r="E99" s="42" t="s">
        <v>102</v>
      </c>
      <c r="F99" s="42" t="s">
        <v>42</v>
      </c>
      <c r="G99" s="43">
        <v>4</v>
      </c>
      <c r="H99" s="42" t="s">
        <v>176</v>
      </c>
      <c r="I99" s="42"/>
      <c r="J99" s="42" t="s">
        <v>301</v>
      </c>
      <c r="K99" s="42" t="s">
        <v>304</v>
      </c>
      <c r="L99" s="42" t="s">
        <v>19</v>
      </c>
      <c r="M99" s="42" t="s">
        <v>303</v>
      </c>
      <c r="N99" s="42"/>
      <c r="O99" s="42" t="s">
        <v>107</v>
      </c>
      <c r="P99" s="44">
        <v>9784861631405</v>
      </c>
      <c r="Q99" s="42" t="s">
        <v>57</v>
      </c>
    </row>
    <row r="100" spans="1:17" x14ac:dyDescent="0.45">
      <c r="A100" s="26" t="str">
        <f>B100&amp;COUNTIF($B$2:B100,B100)</f>
        <v>水34</v>
      </c>
      <c r="B100" s="30" t="str">
        <f>ソースデータ!$F100&amp;ソースデータ!$G100</f>
        <v>水3</v>
      </c>
      <c r="C100" s="36">
        <v>3805</v>
      </c>
      <c r="D100" s="37" t="s">
        <v>18</v>
      </c>
      <c r="E100" s="37" t="s">
        <v>102</v>
      </c>
      <c r="F100" s="37" t="s">
        <v>31</v>
      </c>
      <c r="G100" s="38">
        <v>3</v>
      </c>
      <c r="H100" s="37" t="s">
        <v>150</v>
      </c>
      <c r="I100" s="37"/>
      <c r="J100" s="37" t="s">
        <v>301</v>
      </c>
      <c r="K100" s="37" t="s">
        <v>305</v>
      </c>
      <c r="L100" s="37" t="s">
        <v>19</v>
      </c>
      <c r="M100" s="37" t="s">
        <v>303</v>
      </c>
      <c r="N100" s="37"/>
      <c r="O100" s="37" t="s">
        <v>107</v>
      </c>
      <c r="P100" s="40">
        <v>9784861631405</v>
      </c>
      <c r="Q100" s="37" t="s">
        <v>57</v>
      </c>
    </row>
    <row r="101" spans="1:17" x14ac:dyDescent="0.45">
      <c r="A101" s="26" t="str">
        <f>B101&amp;COUNTIF($B$2:B101,B101)</f>
        <v>水35</v>
      </c>
      <c r="B101" s="30" t="str">
        <f>ソースデータ!$F101&amp;ソースデータ!$G101</f>
        <v>水3</v>
      </c>
      <c r="C101" s="41">
        <v>3805</v>
      </c>
      <c r="D101" s="42" t="s">
        <v>18</v>
      </c>
      <c r="E101" s="42" t="s">
        <v>102</v>
      </c>
      <c r="F101" s="42" t="s">
        <v>31</v>
      </c>
      <c r="G101" s="43">
        <v>3</v>
      </c>
      <c r="H101" s="42" t="s">
        <v>150</v>
      </c>
      <c r="I101" s="42"/>
      <c r="J101" s="42" t="s">
        <v>301</v>
      </c>
      <c r="K101" s="42" t="s">
        <v>304</v>
      </c>
      <c r="L101" s="42" t="s">
        <v>19</v>
      </c>
      <c r="M101" s="42" t="s">
        <v>303</v>
      </c>
      <c r="N101" s="42"/>
      <c r="O101" s="42" t="s">
        <v>107</v>
      </c>
      <c r="P101" s="44">
        <v>9784861631405</v>
      </c>
      <c r="Q101" s="42" t="s">
        <v>57</v>
      </c>
    </row>
    <row r="102" spans="1:17" x14ac:dyDescent="0.45">
      <c r="A102" s="26" t="str">
        <f>B102&amp;COUNTIF($B$2:B102,B102)</f>
        <v>水36</v>
      </c>
      <c r="B102" s="30" t="str">
        <f>ソースデータ!$F102&amp;ソースデータ!$G102</f>
        <v>水3</v>
      </c>
      <c r="C102" s="36">
        <v>3805</v>
      </c>
      <c r="D102" s="37" t="s">
        <v>18</v>
      </c>
      <c r="E102" s="37" t="s">
        <v>102</v>
      </c>
      <c r="F102" s="37" t="s">
        <v>31</v>
      </c>
      <c r="G102" s="38">
        <v>3</v>
      </c>
      <c r="H102" s="37" t="s">
        <v>150</v>
      </c>
      <c r="I102" s="37"/>
      <c r="J102" s="37" t="s">
        <v>301</v>
      </c>
      <c r="K102" s="37" t="s">
        <v>306</v>
      </c>
      <c r="L102" s="37" t="s">
        <v>19</v>
      </c>
      <c r="M102" s="37" t="s">
        <v>303</v>
      </c>
      <c r="N102" s="37"/>
      <c r="O102" s="37" t="s">
        <v>107</v>
      </c>
      <c r="P102" s="40">
        <v>9784861631405</v>
      </c>
      <c r="Q102" s="37" t="s">
        <v>57</v>
      </c>
    </row>
    <row r="103" spans="1:17" x14ac:dyDescent="0.45">
      <c r="A103" s="26" t="str">
        <f>B103&amp;COUNTIF($B$2:B103,B103)</f>
        <v>火45</v>
      </c>
      <c r="B103" s="30" t="str">
        <f>ソースデータ!$F103&amp;ソースデータ!$G103</f>
        <v>火4</v>
      </c>
      <c r="C103" s="41">
        <v>3806</v>
      </c>
      <c r="D103" s="42" t="s">
        <v>18</v>
      </c>
      <c r="E103" s="42" t="s">
        <v>102</v>
      </c>
      <c r="F103" s="42" t="s">
        <v>42</v>
      </c>
      <c r="G103" s="43">
        <v>4</v>
      </c>
      <c r="H103" s="42" t="s">
        <v>307</v>
      </c>
      <c r="I103" s="42"/>
      <c r="J103" s="42" t="s">
        <v>308</v>
      </c>
      <c r="K103" s="42" t="s">
        <v>309</v>
      </c>
      <c r="L103" s="42" t="s">
        <v>19</v>
      </c>
      <c r="M103" s="42" t="s">
        <v>310</v>
      </c>
      <c r="N103" s="42"/>
      <c r="O103" s="42" t="s">
        <v>77</v>
      </c>
      <c r="P103" s="44">
        <v>9784524226825</v>
      </c>
      <c r="Q103" s="42" t="s">
        <v>57</v>
      </c>
    </row>
    <row r="104" spans="1:17" x14ac:dyDescent="0.45">
      <c r="A104" s="26" t="str">
        <f>B104&amp;COUNTIF($B$2:B104,B104)</f>
        <v>木32</v>
      </c>
      <c r="B104" s="30" t="str">
        <f>ソースデータ!$F104&amp;ソースデータ!$G104</f>
        <v>木3</v>
      </c>
      <c r="C104" s="36">
        <v>3806</v>
      </c>
      <c r="D104" s="37" t="s">
        <v>18</v>
      </c>
      <c r="E104" s="37" t="s">
        <v>102</v>
      </c>
      <c r="F104" s="37" t="s">
        <v>34</v>
      </c>
      <c r="G104" s="38">
        <v>3</v>
      </c>
      <c r="H104" s="37" t="s">
        <v>176</v>
      </c>
      <c r="I104" s="37"/>
      <c r="J104" s="37" t="s">
        <v>308</v>
      </c>
      <c r="K104" s="37" t="s">
        <v>311</v>
      </c>
      <c r="L104" s="37" t="s">
        <v>19</v>
      </c>
      <c r="M104" s="37" t="s">
        <v>310</v>
      </c>
      <c r="N104" s="37"/>
      <c r="O104" s="37" t="s">
        <v>77</v>
      </c>
      <c r="P104" s="40">
        <v>9784524226825</v>
      </c>
      <c r="Q104" s="37" t="s">
        <v>57</v>
      </c>
    </row>
    <row r="105" spans="1:17" x14ac:dyDescent="0.45">
      <c r="A105" s="26" t="str">
        <f>B105&amp;COUNTIF($B$2:B105,B105)</f>
        <v>木33</v>
      </c>
      <c r="B105" s="30" t="str">
        <f>ソースデータ!$F105&amp;ソースデータ!$G105</f>
        <v>木3</v>
      </c>
      <c r="C105" s="41">
        <v>3806</v>
      </c>
      <c r="D105" s="42" t="s">
        <v>18</v>
      </c>
      <c r="E105" s="42" t="s">
        <v>102</v>
      </c>
      <c r="F105" s="42" t="s">
        <v>34</v>
      </c>
      <c r="G105" s="43">
        <v>3</v>
      </c>
      <c r="H105" s="42" t="s">
        <v>176</v>
      </c>
      <c r="I105" s="42"/>
      <c r="J105" s="42" t="s">
        <v>308</v>
      </c>
      <c r="K105" s="42" t="s">
        <v>312</v>
      </c>
      <c r="L105" s="42" t="s">
        <v>19</v>
      </c>
      <c r="M105" s="42" t="s">
        <v>310</v>
      </c>
      <c r="N105" s="42"/>
      <c r="O105" s="42" t="s">
        <v>77</v>
      </c>
      <c r="P105" s="44">
        <v>9784524226825</v>
      </c>
      <c r="Q105" s="42" t="s">
        <v>57</v>
      </c>
    </row>
    <row r="106" spans="1:17" x14ac:dyDescent="0.45">
      <c r="A106" s="26" t="str">
        <f>B106&amp;COUNTIF($B$2:B106,B106)</f>
        <v>木110</v>
      </c>
      <c r="B106" s="30" t="str">
        <f>ソースデータ!$F106&amp;ソースデータ!$G106</f>
        <v>木1</v>
      </c>
      <c r="C106" s="36">
        <v>3806</v>
      </c>
      <c r="D106" s="37" t="s">
        <v>18</v>
      </c>
      <c r="E106" s="37" t="s">
        <v>102</v>
      </c>
      <c r="F106" s="37" t="s">
        <v>34</v>
      </c>
      <c r="G106" s="38">
        <v>1</v>
      </c>
      <c r="H106" s="37" t="s">
        <v>232</v>
      </c>
      <c r="I106" s="37"/>
      <c r="J106" s="37" t="s">
        <v>313</v>
      </c>
      <c r="K106" s="37" t="s">
        <v>314</v>
      </c>
      <c r="L106" s="37" t="s">
        <v>19</v>
      </c>
      <c r="M106" s="37" t="s">
        <v>310</v>
      </c>
      <c r="N106" s="37"/>
      <c r="O106" s="37" t="s">
        <v>77</v>
      </c>
      <c r="P106" s="40">
        <v>9784524226825</v>
      </c>
      <c r="Q106" s="37" t="s">
        <v>57</v>
      </c>
    </row>
    <row r="107" spans="1:17" x14ac:dyDescent="0.45">
      <c r="A107" s="26" t="str">
        <f>B107&amp;COUNTIF($B$2:B107,B107)</f>
        <v>金41</v>
      </c>
      <c r="B107" s="30" t="str">
        <f>ソースデータ!$F107&amp;ソースデータ!$G107</f>
        <v>金4</v>
      </c>
      <c r="C107" s="41">
        <v>3807</v>
      </c>
      <c r="D107" s="42" t="s">
        <v>18</v>
      </c>
      <c r="E107" s="42" t="s">
        <v>102</v>
      </c>
      <c r="F107" s="42" t="s">
        <v>14</v>
      </c>
      <c r="G107" s="43">
        <v>4</v>
      </c>
      <c r="H107" s="42" t="s">
        <v>240</v>
      </c>
      <c r="I107" s="42"/>
      <c r="J107" s="42" t="s">
        <v>315</v>
      </c>
      <c r="K107" s="42" t="s">
        <v>129</v>
      </c>
      <c r="L107" s="42" t="s">
        <v>19</v>
      </c>
      <c r="M107" s="42" t="s">
        <v>316</v>
      </c>
      <c r="N107" s="42"/>
      <c r="O107" s="42"/>
      <c r="P107" s="44">
        <v>9781265250065</v>
      </c>
      <c r="Q107" s="42" t="s">
        <v>317</v>
      </c>
    </row>
    <row r="108" spans="1:17" x14ac:dyDescent="0.45">
      <c r="A108" s="26" t="str">
        <f>B108&amp;COUNTIF($B$2:B108,B108)</f>
        <v>火310</v>
      </c>
      <c r="B108" s="30" t="str">
        <f>ソースデータ!$F108&amp;ソースデータ!$G108</f>
        <v>火3</v>
      </c>
      <c r="C108" s="36">
        <v>3808</v>
      </c>
      <c r="D108" s="37" t="s">
        <v>18</v>
      </c>
      <c r="E108" s="37" t="s">
        <v>173</v>
      </c>
      <c r="F108" s="37" t="s">
        <v>42</v>
      </c>
      <c r="G108" s="38">
        <v>3</v>
      </c>
      <c r="H108" s="37"/>
      <c r="I108" s="37"/>
      <c r="J108" s="37" t="s">
        <v>318</v>
      </c>
      <c r="K108" s="37" t="s">
        <v>319</v>
      </c>
      <c r="L108" s="37" t="s">
        <v>19</v>
      </c>
      <c r="M108" s="37" t="s">
        <v>320</v>
      </c>
      <c r="N108" s="37"/>
      <c r="O108" s="37" t="s">
        <v>46</v>
      </c>
      <c r="P108" s="40">
        <v>9784320006188</v>
      </c>
      <c r="Q108" s="37" t="s">
        <v>57</v>
      </c>
    </row>
    <row r="109" spans="1:17" x14ac:dyDescent="0.45">
      <c r="A109" s="26" t="str">
        <f>B109&amp;COUNTIF($B$2:B109,B109)</f>
        <v>木34</v>
      </c>
      <c r="B109" s="30" t="str">
        <f>ソースデータ!$F109&amp;ソースデータ!$G109</f>
        <v>木3</v>
      </c>
      <c r="C109" s="41">
        <v>3808</v>
      </c>
      <c r="D109" s="42" t="s">
        <v>18</v>
      </c>
      <c r="E109" s="42" t="s">
        <v>173</v>
      </c>
      <c r="F109" s="42" t="s">
        <v>34</v>
      </c>
      <c r="G109" s="43">
        <v>3</v>
      </c>
      <c r="H109" s="42"/>
      <c r="I109" s="42"/>
      <c r="J109" s="42" t="s">
        <v>318</v>
      </c>
      <c r="K109" s="42" t="s">
        <v>319</v>
      </c>
      <c r="L109" s="42" t="s">
        <v>19</v>
      </c>
      <c r="M109" s="42" t="s">
        <v>320</v>
      </c>
      <c r="N109" s="42"/>
      <c r="O109" s="42" t="s">
        <v>46</v>
      </c>
      <c r="P109" s="44">
        <v>9784320006188</v>
      </c>
      <c r="Q109" s="42" t="s">
        <v>57</v>
      </c>
    </row>
    <row r="110" spans="1:17" x14ac:dyDescent="0.45">
      <c r="A110" s="26" t="str">
        <f>B110&amp;COUNTIF($B$2:B110,B110)</f>
        <v>金32</v>
      </c>
      <c r="B110" s="30" t="str">
        <f>ソースデータ!$F110&amp;ソースデータ!$G110</f>
        <v>金3</v>
      </c>
      <c r="C110" s="36">
        <v>3808</v>
      </c>
      <c r="D110" s="37" t="s">
        <v>18</v>
      </c>
      <c r="E110" s="37" t="s">
        <v>173</v>
      </c>
      <c r="F110" s="37" t="s">
        <v>14</v>
      </c>
      <c r="G110" s="38">
        <v>3</v>
      </c>
      <c r="H110" s="37"/>
      <c r="I110" s="37"/>
      <c r="J110" s="37" t="s">
        <v>318</v>
      </c>
      <c r="K110" s="37" t="s">
        <v>319</v>
      </c>
      <c r="L110" s="37" t="s">
        <v>19</v>
      </c>
      <c r="M110" s="37" t="s">
        <v>320</v>
      </c>
      <c r="N110" s="37"/>
      <c r="O110" s="37" t="s">
        <v>46</v>
      </c>
      <c r="P110" s="40">
        <v>9784320006188</v>
      </c>
      <c r="Q110" s="37" t="s">
        <v>57</v>
      </c>
    </row>
    <row r="111" spans="1:17" x14ac:dyDescent="0.45">
      <c r="A111" s="26" t="str">
        <f>B111&amp;COUNTIF($B$2:B111,B111)</f>
        <v>月24</v>
      </c>
      <c r="B111" s="30" t="str">
        <f>ソースデータ!$F111&amp;ソースデータ!$G111</f>
        <v>月2</v>
      </c>
      <c r="C111" s="41">
        <v>4101</v>
      </c>
      <c r="D111" s="42" t="s">
        <v>18</v>
      </c>
      <c r="E111" s="42" t="s">
        <v>102</v>
      </c>
      <c r="F111" s="42" t="s">
        <v>36</v>
      </c>
      <c r="G111" s="43">
        <v>2</v>
      </c>
      <c r="H111" s="42" t="s">
        <v>321</v>
      </c>
      <c r="I111" s="42"/>
      <c r="J111" s="42" t="s">
        <v>322</v>
      </c>
      <c r="K111" s="42" t="s">
        <v>323</v>
      </c>
      <c r="L111" s="42" t="s">
        <v>37</v>
      </c>
      <c r="M111" s="42" t="s">
        <v>324</v>
      </c>
      <c r="N111" s="42"/>
      <c r="O111" s="42" t="s">
        <v>325</v>
      </c>
      <c r="P111" s="44">
        <v>9784757415355</v>
      </c>
      <c r="Q111" s="42" t="s">
        <v>73</v>
      </c>
    </row>
    <row r="112" spans="1:17" x14ac:dyDescent="0.45">
      <c r="A112" s="26" t="str">
        <f>B112&amp;COUNTIF($B$2:B112,B112)</f>
        <v>月16</v>
      </c>
      <c r="B112" s="30" t="str">
        <f>ソースデータ!$F112&amp;ソースデータ!$G112</f>
        <v>月1</v>
      </c>
      <c r="C112" s="36">
        <v>4101</v>
      </c>
      <c r="D112" s="37" t="s">
        <v>18</v>
      </c>
      <c r="E112" s="37" t="s">
        <v>102</v>
      </c>
      <c r="F112" s="37" t="s">
        <v>36</v>
      </c>
      <c r="G112" s="38">
        <v>1</v>
      </c>
      <c r="H112" s="37" t="s">
        <v>150</v>
      </c>
      <c r="I112" s="37"/>
      <c r="J112" s="37" t="s">
        <v>322</v>
      </c>
      <c r="K112" s="37" t="s">
        <v>323</v>
      </c>
      <c r="L112" s="37" t="s">
        <v>37</v>
      </c>
      <c r="M112" s="37" t="s">
        <v>324</v>
      </c>
      <c r="N112" s="37"/>
      <c r="O112" s="37" t="s">
        <v>325</v>
      </c>
      <c r="P112" s="40">
        <v>9784757415355</v>
      </c>
      <c r="Q112" s="37" t="s">
        <v>73</v>
      </c>
    </row>
    <row r="113" spans="1:17" x14ac:dyDescent="0.45">
      <c r="A113" s="26" t="str">
        <f>B113&amp;COUNTIF($B$2:B113,B113)</f>
        <v>前期集中1</v>
      </c>
      <c r="B113" s="30" t="str">
        <f>ソースデータ!$F113&amp;ソースデータ!$G113</f>
        <v>前期集中</v>
      </c>
      <c r="C113" s="41">
        <v>4801</v>
      </c>
      <c r="D113" s="42" t="s">
        <v>72</v>
      </c>
      <c r="E113" s="42" t="s">
        <v>326</v>
      </c>
      <c r="F113" s="42" t="s">
        <v>327</v>
      </c>
      <c r="G113" s="43" t="s">
        <v>328</v>
      </c>
      <c r="H113" s="42" t="s">
        <v>45</v>
      </c>
      <c r="I113" s="42"/>
      <c r="J113" s="42" t="s">
        <v>329</v>
      </c>
      <c r="K113" s="42" t="s">
        <v>330</v>
      </c>
      <c r="L113" s="42" t="s">
        <v>19</v>
      </c>
      <c r="M113" s="42" t="s">
        <v>331</v>
      </c>
      <c r="N113" s="42"/>
      <c r="O113" s="42" t="s">
        <v>332</v>
      </c>
      <c r="P113" s="44"/>
      <c r="Q113" s="42" t="s">
        <v>73</v>
      </c>
    </row>
    <row r="114" spans="1:17" x14ac:dyDescent="0.45">
      <c r="A114" s="26" t="str">
        <f>B114&amp;COUNTIF($B$2:B114,B114)</f>
        <v>月17</v>
      </c>
      <c r="B114" s="30" t="str">
        <f>ソースデータ!$F114&amp;ソースデータ!$G114</f>
        <v>月1</v>
      </c>
      <c r="C114" s="36">
        <v>4802</v>
      </c>
      <c r="D114" s="37" t="s">
        <v>18</v>
      </c>
      <c r="E114" s="37" t="s">
        <v>173</v>
      </c>
      <c r="F114" s="37" t="s">
        <v>36</v>
      </c>
      <c r="G114" s="38">
        <v>1</v>
      </c>
      <c r="H114" s="37" t="s">
        <v>45</v>
      </c>
      <c r="I114" s="37"/>
      <c r="J114" s="37" t="s">
        <v>333</v>
      </c>
      <c r="K114" s="37" t="s">
        <v>334</v>
      </c>
      <c r="L114" s="37" t="s">
        <v>19</v>
      </c>
      <c r="M114" s="37" t="s">
        <v>335</v>
      </c>
      <c r="N114" s="37"/>
      <c r="O114" s="37"/>
      <c r="P114" s="40"/>
      <c r="Q114" s="37" t="s">
        <v>73</v>
      </c>
    </row>
    <row r="115" spans="1:17" x14ac:dyDescent="0.45">
      <c r="A115" s="26" t="str">
        <f>B115&amp;COUNTIF($B$2:B115,B115)</f>
        <v>月25</v>
      </c>
      <c r="B115" s="30" t="str">
        <f>ソースデータ!$F115&amp;ソースデータ!$G115</f>
        <v>月2</v>
      </c>
      <c r="C115" s="41">
        <v>4802</v>
      </c>
      <c r="D115" s="42" t="s">
        <v>18</v>
      </c>
      <c r="E115" s="42" t="s">
        <v>173</v>
      </c>
      <c r="F115" s="42" t="s">
        <v>36</v>
      </c>
      <c r="G115" s="43">
        <v>2</v>
      </c>
      <c r="H115" s="42" t="s">
        <v>45</v>
      </c>
      <c r="I115" s="42"/>
      <c r="J115" s="42" t="s">
        <v>333</v>
      </c>
      <c r="K115" s="42" t="s">
        <v>336</v>
      </c>
      <c r="L115" s="42" t="s">
        <v>19</v>
      </c>
      <c r="M115" s="42" t="s">
        <v>335</v>
      </c>
      <c r="N115" s="42"/>
      <c r="O115" s="42"/>
      <c r="P115" s="44"/>
      <c r="Q115" s="42" t="s">
        <v>73</v>
      </c>
    </row>
    <row r="116" spans="1:17" x14ac:dyDescent="0.45">
      <c r="A116" s="26" t="str">
        <f>B116&amp;COUNTIF($B$2:B116,B116)</f>
        <v>火110</v>
      </c>
      <c r="B116" s="30" t="str">
        <f>ソースデータ!$F116&amp;ソースデータ!$G116</f>
        <v>火1</v>
      </c>
      <c r="C116" s="36">
        <v>4802</v>
      </c>
      <c r="D116" s="37" t="s">
        <v>18</v>
      </c>
      <c r="E116" s="37" t="s">
        <v>173</v>
      </c>
      <c r="F116" s="37" t="s">
        <v>42</v>
      </c>
      <c r="G116" s="38">
        <v>1</v>
      </c>
      <c r="H116" s="37" t="s">
        <v>45</v>
      </c>
      <c r="I116" s="37"/>
      <c r="J116" s="37" t="s">
        <v>333</v>
      </c>
      <c r="K116" s="37" t="s">
        <v>337</v>
      </c>
      <c r="L116" s="37" t="s">
        <v>19</v>
      </c>
      <c r="M116" s="37" t="s">
        <v>335</v>
      </c>
      <c r="N116" s="37"/>
      <c r="O116" s="37"/>
      <c r="P116" s="40"/>
      <c r="Q116" s="37" t="s">
        <v>73</v>
      </c>
    </row>
    <row r="117" spans="1:17" x14ac:dyDescent="0.45">
      <c r="A117" s="26" t="str">
        <f>B117&amp;COUNTIF($B$2:B117,B117)</f>
        <v>火27</v>
      </c>
      <c r="B117" s="30" t="str">
        <f>ソースデータ!$F117&amp;ソースデータ!$G117</f>
        <v>火2</v>
      </c>
      <c r="C117" s="41">
        <v>4802</v>
      </c>
      <c r="D117" s="42" t="s">
        <v>18</v>
      </c>
      <c r="E117" s="42" t="s">
        <v>173</v>
      </c>
      <c r="F117" s="42" t="s">
        <v>42</v>
      </c>
      <c r="G117" s="43">
        <v>2</v>
      </c>
      <c r="H117" s="42" t="s">
        <v>45</v>
      </c>
      <c r="I117" s="42"/>
      <c r="J117" s="42" t="s">
        <v>333</v>
      </c>
      <c r="K117" s="42" t="s">
        <v>338</v>
      </c>
      <c r="L117" s="42" t="s">
        <v>19</v>
      </c>
      <c r="M117" s="42" t="s">
        <v>335</v>
      </c>
      <c r="N117" s="42"/>
      <c r="O117" s="42"/>
      <c r="P117" s="44"/>
      <c r="Q117" s="42" t="s">
        <v>73</v>
      </c>
    </row>
    <row r="118" spans="1:17" x14ac:dyDescent="0.45">
      <c r="A118" s="26" t="str">
        <f>B118&amp;COUNTIF($B$2:B118,B118)</f>
        <v>火311</v>
      </c>
      <c r="B118" s="30" t="str">
        <f>ソースデータ!$F118&amp;ソースデータ!$G118</f>
        <v>火3</v>
      </c>
      <c r="C118" s="36">
        <v>4802</v>
      </c>
      <c r="D118" s="37" t="s">
        <v>18</v>
      </c>
      <c r="E118" s="37" t="s">
        <v>173</v>
      </c>
      <c r="F118" s="37" t="s">
        <v>42</v>
      </c>
      <c r="G118" s="38">
        <v>3</v>
      </c>
      <c r="H118" s="37" t="s">
        <v>45</v>
      </c>
      <c r="I118" s="37"/>
      <c r="J118" s="37" t="s">
        <v>333</v>
      </c>
      <c r="K118" s="37" t="s">
        <v>339</v>
      </c>
      <c r="L118" s="37" t="s">
        <v>19</v>
      </c>
      <c r="M118" s="37" t="s">
        <v>335</v>
      </c>
      <c r="N118" s="37"/>
      <c r="O118" s="37"/>
      <c r="P118" s="40"/>
      <c r="Q118" s="37" t="s">
        <v>73</v>
      </c>
    </row>
    <row r="119" spans="1:17" x14ac:dyDescent="0.45">
      <c r="A119" s="26" t="str">
        <f>B119&amp;COUNTIF($B$2:B119,B119)</f>
        <v>水18</v>
      </c>
      <c r="B119" s="30" t="str">
        <f>ソースデータ!$F119&amp;ソースデータ!$G119</f>
        <v>水1</v>
      </c>
      <c r="C119" s="41">
        <v>4802</v>
      </c>
      <c r="D119" s="42" t="s">
        <v>18</v>
      </c>
      <c r="E119" s="42" t="s">
        <v>173</v>
      </c>
      <c r="F119" s="42" t="s">
        <v>31</v>
      </c>
      <c r="G119" s="43">
        <v>1</v>
      </c>
      <c r="H119" s="42" t="s">
        <v>45</v>
      </c>
      <c r="I119" s="42"/>
      <c r="J119" s="42" t="s">
        <v>333</v>
      </c>
      <c r="K119" s="42" t="s">
        <v>340</v>
      </c>
      <c r="L119" s="42" t="s">
        <v>19</v>
      </c>
      <c r="M119" s="42" t="s">
        <v>335</v>
      </c>
      <c r="N119" s="42"/>
      <c r="O119" s="42"/>
      <c r="P119" s="44"/>
      <c r="Q119" s="42" t="s">
        <v>73</v>
      </c>
    </row>
    <row r="120" spans="1:17" x14ac:dyDescent="0.45">
      <c r="A120" s="26" t="str">
        <f>B120&amp;COUNTIF($B$2:B120,B120)</f>
        <v>水212</v>
      </c>
      <c r="B120" s="30" t="str">
        <f>ソースデータ!$F120&amp;ソースデータ!$G120</f>
        <v>水2</v>
      </c>
      <c r="C120" s="36">
        <v>4802</v>
      </c>
      <c r="D120" s="37" t="s">
        <v>18</v>
      </c>
      <c r="E120" s="37" t="s">
        <v>173</v>
      </c>
      <c r="F120" s="37" t="s">
        <v>31</v>
      </c>
      <c r="G120" s="38">
        <v>2</v>
      </c>
      <c r="H120" s="37" t="s">
        <v>45</v>
      </c>
      <c r="I120" s="37"/>
      <c r="J120" s="37" t="s">
        <v>333</v>
      </c>
      <c r="K120" s="37" t="s">
        <v>341</v>
      </c>
      <c r="L120" s="37" t="s">
        <v>19</v>
      </c>
      <c r="M120" s="37" t="s">
        <v>335</v>
      </c>
      <c r="N120" s="37"/>
      <c r="O120" s="37"/>
      <c r="P120" s="40"/>
      <c r="Q120" s="37" t="s">
        <v>73</v>
      </c>
    </row>
    <row r="121" spans="1:17" x14ac:dyDescent="0.45">
      <c r="A121" s="26" t="str">
        <f>B121&amp;COUNTIF($B$2:B121,B121)</f>
        <v>木111</v>
      </c>
      <c r="B121" s="30" t="str">
        <f>ソースデータ!$F121&amp;ソースデータ!$G121</f>
        <v>木1</v>
      </c>
      <c r="C121" s="41">
        <v>4802</v>
      </c>
      <c r="D121" s="42" t="s">
        <v>18</v>
      </c>
      <c r="E121" s="42" t="s">
        <v>173</v>
      </c>
      <c r="F121" s="42" t="s">
        <v>34</v>
      </c>
      <c r="G121" s="43">
        <v>1</v>
      </c>
      <c r="H121" s="42" t="s">
        <v>45</v>
      </c>
      <c r="I121" s="42"/>
      <c r="J121" s="42" t="s">
        <v>333</v>
      </c>
      <c r="K121" s="42" t="s">
        <v>342</v>
      </c>
      <c r="L121" s="42" t="s">
        <v>19</v>
      </c>
      <c r="M121" s="42" t="s">
        <v>335</v>
      </c>
      <c r="N121" s="42"/>
      <c r="O121" s="42"/>
      <c r="P121" s="44"/>
      <c r="Q121" s="42" t="s">
        <v>73</v>
      </c>
    </row>
    <row r="122" spans="1:17" x14ac:dyDescent="0.45">
      <c r="A122" s="26" t="str">
        <f>B122&amp;COUNTIF($B$2:B122,B122)</f>
        <v>木24</v>
      </c>
      <c r="B122" s="30" t="str">
        <f>ソースデータ!$F122&amp;ソースデータ!$G122</f>
        <v>木2</v>
      </c>
      <c r="C122" s="36">
        <v>4802</v>
      </c>
      <c r="D122" s="37" t="s">
        <v>18</v>
      </c>
      <c r="E122" s="37" t="s">
        <v>173</v>
      </c>
      <c r="F122" s="37" t="s">
        <v>34</v>
      </c>
      <c r="G122" s="38">
        <v>2</v>
      </c>
      <c r="H122" s="37" t="s">
        <v>45</v>
      </c>
      <c r="I122" s="37"/>
      <c r="J122" s="37" t="s">
        <v>333</v>
      </c>
      <c r="K122" s="37" t="s">
        <v>343</v>
      </c>
      <c r="L122" s="37" t="s">
        <v>19</v>
      </c>
      <c r="M122" s="37" t="s">
        <v>335</v>
      </c>
      <c r="N122" s="37"/>
      <c r="O122" s="37"/>
      <c r="P122" s="40"/>
      <c r="Q122" s="37" t="s">
        <v>73</v>
      </c>
    </row>
    <row r="123" spans="1:17" x14ac:dyDescent="0.45">
      <c r="A123" s="26" t="str">
        <f>B123&amp;COUNTIF($B$2:B123,B123)</f>
        <v>木35</v>
      </c>
      <c r="B123" s="30" t="str">
        <f>ソースデータ!$F123&amp;ソースデータ!$G123</f>
        <v>木3</v>
      </c>
      <c r="C123" s="41">
        <v>4802</v>
      </c>
      <c r="D123" s="42" t="s">
        <v>18</v>
      </c>
      <c r="E123" s="42" t="s">
        <v>173</v>
      </c>
      <c r="F123" s="42" t="s">
        <v>34</v>
      </c>
      <c r="G123" s="43">
        <v>3</v>
      </c>
      <c r="H123" s="42" t="s">
        <v>45</v>
      </c>
      <c r="I123" s="42"/>
      <c r="J123" s="42" t="s">
        <v>333</v>
      </c>
      <c r="K123" s="42" t="s">
        <v>344</v>
      </c>
      <c r="L123" s="42" t="s">
        <v>19</v>
      </c>
      <c r="M123" s="42" t="s">
        <v>335</v>
      </c>
      <c r="N123" s="42"/>
      <c r="O123" s="42"/>
      <c r="P123" s="44"/>
      <c r="Q123" s="42" t="s">
        <v>73</v>
      </c>
    </row>
    <row r="124" spans="1:17" x14ac:dyDescent="0.45">
      <c r="A124" s="26" t="str">
        <f>B124&amp;COUNTIF($B$2:B124,B124)</f>
        <v>木43</v>
      </c>
      <c r="B124" s="30" t="str">
        <f>ソースデータ!$F124&amp;ソースデータ!$G124</f>
        <v>木4</v>
      </c>
      <c r="C124" s="36">
        <v>4802</v>
      </c>
      <c r="D124" s="37" t="s">
        <v>18</v>
      </c>
      <c r="E124" s="37" t="s">
        <v>173</v>
      </c>
      <c r="F124" s="37" t="s">
        <v>34</v>
      </c>
      <c r="G124" s="38">
        <v>4</v>
      </c>
      <c r="H124" s="37" t="s">
        <v>45</v>
      </c>
      <c r="I124" s="37"/>
      <c r="J124" s="37" t="s">
        <v>333</v>
      </c>
      <c r="K124" s="37" t="s">
        <v>345</v>
      </c>
      <c r="L124" s="37" t="s">
        <v>19</v>
      </c>
      <c r="M124" s="37" t="s">
        <v>335</v>
      </c>
      <c r="N124" s="37"/>
      <c r="O124" s="37"/>
      <c r="P124" s="40"/>
      <c r="Q124" s="37" t="s">
        <v>73</v>
      </c>
    </row>
    <row r="125" spans="1:17" x14ac:dyDescent="0.45">
      <c r="A125" s="26" t="str">
        <f>B125&amp;COUNTIF($B$2:B125,B125)</f>
        <v>金15</v>
      </c>
      <c r="B125" s="30" t="str">
        <f>ソースデータ!$F125&amp;ソースデータ!$G125</f>
        <v>金1</v>
      </c>
      <c r="C125" s="41">
        <v>4802</v>
      </c>
      <c r="D125" s="42" t="s">
        <v>18</v>
      </c>
      <c r="E125" s="42" t="s">
        <v>173</v>
      </c>
      <c r="F125" s="42" t="s">
        <v>14</v>
      </c>
      <c r="G125" s="43">
        <v>1</v>
      </c>
      <c r="H125" s="42" t="s">
        <v>45</v>
      </c>
      <c r="I125" s="42"/>
      <c r="J125" s="42" t="s">
        <v>333</v>
      </c>
      <c r="K125" s="42" t="s">
        <v>346</v>
      </c>
      <c r="L125" s="42" t="s">
        <v>19</v>
      </c>
      <c r="M125" s="42" t="s">
        <v>335</v>
      </c>
      <c r="N125" s="42"/>
      <c r="O125" s="42"/>
      <c r="P125" s="44"/>
      <c r="Q125" s="42" t="s">
        <v>73</v>
      </c>
    </row>
    <row r="126" spans="1:17" x14ac:dyDescent="0.45">
      <c r="A126" s="26" t="str">
        <f>B126&amp;COUNTIF($B$2:B126,B126)</f>
        <v>金25</v>
      </c>
      <c r="B126" s="30" t="str">
        <f>ソースデータ!$F126&amp;ソースデータ!$G126</f>
        <v>金2</v>
      </c>
      <c r="C126" s="36">
        <v>4802</v>
      </c>
      <c r="D126" s="37" t="s">
        <v>18</v>
      </c>
      <c r="E126" s="37" t="s">
        <v>173</v>
      </c>
      <c r="F126" s="37" t="s">
        <v>14</v>
      </c>
      <c r="G126" s="38">
        <v>2</v>
      </c>
      <c r="H126" s="37" t="s">
        <v>45</v>
      </c>
      <c r="I126" s="37"/>
      <c r="J126" s="37" t="s">
        <v>333</v>
      </c>
      <c r="K126" s="37" t="s">
        <v>347</v>
      </c>
      <c r="L126" s="37" t="s">
        <v>19</v>
      </c>
      <c r="M126" s="37" t="s">
        <v>335</v>
      </c>
      <c r="N126" s="37"/>
      <c r="O126" s="37"/>
      <c r="P126" s="40"/>
      <c r="Q126" s="37" t="s">
        <v>73</v>
      </c>
    </row>
    <row r="127" spans="1:17" x14ac:dyDescent="0.45">
      <c r="A127" s="26" t="str">
        <f>B127&amp;COUNTIF($B$2:B127,B127)</f>
        <v>金33</v>
      </c>
      <c r="B127" s="30" t="str">
        <f>ソースデータ!$F127&amp;ソースデータ!$G127</f>
        <v>金3</v>
      </c>
      <c r="C127" s="41">
        <v>4802</v>
      </c>
      <c r="D127" s="42" t="s">
        <v>18</v>
      </c>
      <c r="E127" s="42" t="s">
        <v>173</v>
      </c>
      <c r="F127" s="42" t="s">
        <v>14</v>
      </c>
      <c r="G127" s="43">
        <v>3</v>
      </c>
      <c r="H127" s="42" t="s">
        <v>45</v>
      </c>
      <c r="I127" s="42"/>
      <c r="J127" s="42" t="s">
        <v>333</v>
      </c>
      <c r="K127" s="42" t="s">
        <v>348</v>
      </c>
      <c r="L127" s="42" t="s">
        <v>19</v>
      </c>
      <c r="M127" s="42" t="s">
        <v>335</v>
      </c>
      <c r="N127" s="42"/>
      <c r="O127" s="42"/>
      <c r="P127" s="44"/>
      <c r="Q127" s="42" t="s">
        <v>73</v>
      </c>
    </row>
    <row r="128" spans="1:17" x14ac:dyDescent="0.45">
      <c r="A128" s="26" t="str">
        <f>B128&amp;COUNTIF($B$2:B128,B128)</f>
        <v>後期集中1</v>
      </c>
      <c r="B128" s="30" t="str">
        <f>ソースデータ!$F128&amp;ソースデータ!$G128</f>
        <v>後期集中</v>
      </c>
      <c r="C128" s="36">
        <v>4802</v>
      </c>
      <c r="D128" s="37" t="s">
        <v>18</v>
      </c>
      <c r="E128" s="37" t="s">
        <v>173</v>
      </c>
      <c r="F128" s="37" t="s">
        <v>349</v>
      </c>
      <c r="G128" s="38" t="s">
        <v>328</v>
      </c>
      <c r="H128" s="37" t="s">
        <v>45</v>
      </c>
      <c r="I128" s="37"/>
      <c r="J128" s="37" t="s">
        <v>333</v>
      </c>
      <c r="K128" s="37" t="s">
        <v>350</v>
      </c>
      <c r="L128" s="37" t="s">
        <v>19</v>
      </c>
      <c r="M128" s="37" t="s">
        <v>335</v>
      </c>
      <c r="N128" s="37"/>
      <c r="O128" s="37"/>
      <c r="P128" s="40"/>
      <c r="Q128" s="37" t="s">
        <v>73</v>
      </c>
    </row>
    <row r="129" spans="1:17" x14ac:dyDescent="0.45">
      <c r="A129" s="26" t="str">
        <f>B129&amp;COUNTIF($B$2:B129,B129)</f>
        <v>月26</v>
      </c>
      <c r="B129" s="30" t="str">
        <f>ソースデータ!$F129&amp;ソースデータ!$G129</f>
        <v>月2</v>
      </c>
      <c r="C129" s="41">
        <v>4803</v>
      </c>
      <c r="D129" s="42" t="s">
        <v>18</v>
      </c>
      <c r="E129" s="42" t="s">
        <v>173</v>
      </c>
      <c r="F129" s="42" t="s">
        <v>36</v>
      </c>
      <c r="G129" s="43">
        <v>2</v>
      </c>
      <c r="H129" s="42" t="s">
        <v>45</v>
      </c>
      <c r="I129" s="42"/>
      <c r="J129" s="42" t="s">
        <v>333</v>
      </c>
      <c r="K129" s="42" t="s">
        <v>323</v>
      </c>
      <c r="L129" s="42" t="s">
        <v>19</v>
      </c>
      <c r="M129" s="42" t="s">
        <v>351</v>
      </c>
      <c r="N129" s="42"/>
      <c r="O129" s="42" t="s">
        <v>107</v>
      </c>
      <c r="P129" s="44">
        <v>9784861634000</v>
      </c>
      <c r="Q129" s="42" t="s">
        <v>73</v>
      </c>
    </row>
    <row r="130" spans="1:17" x14ac:dyDescent="0.45">
      <c r="A130" s="26" t="str">
        <f>B130&amp;COUNTIF($B$2:B130,B130)</f>
        <v>月18</v>
      </c>
      <c r="B130" s="30" t="str">
        <f>ソースデータ!$F130&amp;ソースデータ!$G130</f>
        <v>月1</v>
      </c>
      <c r="C130" s="36">
        <v>4803</v>
      </c>
      <c r="D130" s="37" t="s">
        <v>18</v>
      </c>
      <c r="E130" s="37" t="s">
        <v>173</v>
      </c>
      <c r="F130" s="37" t="s">
        <v>36</v>
      </c>
      <c r="G130" s="38">
        <v>1</v>
      </c>
      <c r="H130" s="37" t="s">
        <v>45</v>
      </c>
      <c r="I130" s="37"/>
      <c r="J130" s="37" t="s">
        <v>333</v>
      </c>
      <c r="K130" s="37" t="s">
        <v>323</v>
      </c>
      <c r="L130" s="37" t="s">
        <v>19</v>
      </c>
      <c r="M130" s="37" t="s">
        <v>351</v>
      </c>
      <c r="N130" s="37"/>
      <c r="O130" s="37" t="s">
        <v>107</v>
      </c>
      <c r="P130" s="40">
        <v>9784861634000</v>
      </c>
      <c r="Q130" s="37" t="s">
        <v>73</v>
      </c>
    </row>
    <row r="131" spans="1:17" x14ac:dyDescent="0.45">
      <c r="A131" s="26" t="str">
        <f>B131&amp;COUNTIF($B$2:B131,B131)</f>
        <v>前期集中2</v>
      </c>
      <c r="B131" s="30" t="str">
        <f>ソースデータ!$F131&amp;ソースデータ!$G131</f>
        <v>前期集中</v>
      </c>
      <c r="C131" s="41">
        <v>4803</v>
      </c>
      <c r="D131" s="42" t="s">
        <v>18</v>
      </c>
      <c r="E131" s="42" t="s">
        <v>173</v>
      </c>
      <c r="F131" s="42" t="s">
        <v>327</v>
      </c>
      <c r="G131" s="43" t="s">
        <v>328</v>
      </c>
      <c r="H131" s="42" t="s">
        <v>45</v>
      </c>
      <c r="I131" s="42"/>
      <c r="J131" s="42" t="s">
        <v>333</v>
      </c>
      <c r="K131" s="42" t="s">
        <v>330</v>
      </c>
      <c r="L131" s="42" t="s">
        <v>19</v>
      </c>
      <c r="M131" s="42" t="s">
        <v>351</v>
      </c>
      <c r="N131" s="42"/>
      <c r="O131" s="42" t="s">
        <v>107</v>
      </c>
      <c r="P131" s="44">
        <v>9784861634000</v>
      </c>
      <c r="Q131" s="42" t="s">
        <v>73</v>
      </c>
    </row>
    <row r="132" spans="1:17" x14ac:dyDescent="0.45">
      <c r="A132" s="26" t="str">
        <f>B132&amp;COUNTIF($B$2:B132,B132)</f>
        <v>月19</v>
      </c>
      <c r="B132" s="30" t="str">
        <f>ソースデータ!$F132&amp;ソースデータ!$G132</f>
        <v>月1</v>
      </c>
      <c r="C132" s="36">
        <v>4803</v>
      </c>
      <c r="D132" s="37" t="s">
        <v>18</v>
      </c>
      <c r="E132" s="37" t="s">
        <v>173</v>
      </c>
      <c r="F132" s="37" t="s">
        <v>36</v>
      </c>
      <c r="G132" s="38">
        <v>1</v>
      </c>
      <c r="H132" s="37" t="s">
        <v>45</v>
      </c>
      <c r="I132" s="37"/>
      <c r="J132" s="37" t="s">
        <v>333</v>
      </c>
      <c r="K132" s="37" t="s">
        <v>334</v>
      </c>
      <c r="L132" s="37" t="s">
        <v>19</v>
      </c>
      <c r="M132" s="37" t="s">
        <v>351</v>
      </c>
      <c r="N132" s="37"/>
      <c r="O132" s="37" t="s">
        <v>107</v>
      </c>
      <c r="P132" s="40">
        <v>9784861634000</v>
      </c>
      <c r="Q132" s="37" t="s">
        <v>73</v>
      </c>
    </row>
    <row r="133" spans="1:17" x14ac:dyDescent="0.45">
      <c r="A133" s="26" t="str">
        <f>B133&amp;COUNTIF($B$2:B133,B133)</f>
        <v>月27</v>
      </c>
      <c r="B133" s="30" t="str">
        <f>ソースデータ!$F133&amp;ソースデータ!$G133</f>
        <v>月2</v>
      </c>
      <c r="C133" s="41">
        <v>4803</v>
      </c>
      <c r="D133" s="42" t="s">
        <v>18</v>
      </c>
      <c r="E133" s="42" t="s">
        <v>173</v>
      </c>
      <c r="F133" s="42" t="s">
        <v>36</v>
      </c>
      <c r="G133" s="43">
        <v>2</v>
      </c>
      <c r="H133" s="42" t="s">
        <v>45</v>
      </c>
      <c r="I133" s="42"/>
      <c r="J133" s="42" t="s">
        <v>333</v>
      </c>
      <c r="K133" s="42" t="s">
        <v>336</v>
      </c>
      <c r="L133" s="42" t="s">
        <v>19</v>
      </c>
      <c r="M133" s="42" t="s">
        <v>351</v>
      </c>
      <c r="N133" s="42"/>
      <c r="O133" s="42" t="s">
        <v>107</v>
      </c>
      <c r="P133" s="44">
        <v>9784861634000</v>
      </c>
      <c r="Q133" s="42" t="s">
        <v>73</v>
      </c>
    </row>
    <row r="134" spans="1:17" x14ac:dyDescent="0.45">
      <c r="A134" s="26" t="str">
        <f>B134&amp;COUNTIF($B$2:B134,B134)</f>
        <v>火111</v>
      </c>
      <c r="B134" s="30" t="str">
        <f>ソースデータ!$F134&amp;ソースデータ!$G134</f>
        <v>火1</v>
      </c>
      <c r="C134" s="36">
        <v>4803</v>
      </c>
      <c r="D134" s="37" t="s">
        <v>18</v>
      </c>
      <c r="E134" s="37" t="s">
        <v>173</v>
      </c>
      <c r="F134" s="37" t="s">
        <v>42</v>
      </c>
      <c r="G134" s="38">
        <v>1</v>
      </c>
      <c r="H134" s="37" t="s">
        <v>45</v>
      </c>
      <c r="I134" s="37"/>
      <c r="J134" s="37" t="s">
        <v>333</v>
      </c>
      <c r="K134" s="37" t="s">
        <v>337</v>
      </c>
      <c r="L134" s="37" t="s">
        <v>19</v>
      </c>
      <c r="M134" s="37" t="s">
        <v>351</v>
      </c>
      <c r="N134" s="37"/>
      <c r="O134" s="37" t="s">
        <v>107</v>
      </c>
      <c r="P134" s="40">
        <v>9784861634000</v>
      </c>
      <c r="Q134" s="37" t="s">
        <v>73</v>
      </c>
    </row>
    <row r="135" spans="1:17" x14ac:dyDescent="0.45">
      <c r="A135" s="26" t="str">
        <f>B135&amp;COUNTIF($B$2:B135,B135)</f>
        <v>火28</v>
      </c>
      <c r="B135" s="30" t="str">
        <f>ソースデータ!$F135&amp;ソースデータ!$G135</f>
        <v>火2</v>
      </c>
      <c r="C135" s="41">
        <v>4803</v>
      </c>
      <c r="D135" s="42" t="s">
        <v>18</v>
      </c>
      <c r="E135" s="42" t="s">
        <v>173</v>
      </c>
      <c r="F135" s="42" t="s">
        <v>42</v>
      </c>
      <c r="G135" s="43">
        <v>2</v>
      </c>
      <c r="H135" s="42" t="s">
        <v>45</v>
      </c>
      <c r="I135" s="42"/>
      <c r="J135" s="42" t="s">
        <v>333</v>
      </c>
      <c r="K135" s="42" t="s">
        <v>338</v>
      </c>
      <c r="L135" s="42" t="s">
        <v>19</v>
      </c>
      <c r="M135" s="42" t="s">
        <v>351</v>
      </c>
      <c r="N135" s="42"/>
      <c r="O135" s="42" t="s">
        <v>107</v>
      </c>
      <c r="P135" s="44">
        <v>9784861634000</v>
      </c>
      <c r="Q135" s="42" t="s">
        <v>73</v>
      </c>
    </row>
    <row r="136" spans="1:17" x14ac:dyDescent="0.45">
      <c r="A136" s="26" t="str">
        <f>B136&amp;COUNTIF($B$2:B136,B136)</f>
        <v>火312</v>
      </c>
      <c r="B136" s="30" t="str">
        <f>ソースデータ!$F136&amp;ソースデータ!$G136</f>
        <v>火3</v>
      </c>
      <c r="C136" s="36">
        <v>4803</v>
      </c>
      <c r="D136" s="37" t="s">
        <v>18</v>
      </c>
      <c r="E136" s="37" t="s">
        <v>173</v>
      </c>
      <c r="F136" s="37" t="s">
        <v>42</v>
      </c>
      <c r="G136" s="38">
        <v>3</v>
      </c>
      <c r="H136" s="37" t="s">
        <v>45</v>
      </c>
      <c r="I136" s="37"/>
      <c r="J136" s="37" t="s">
        <v>333</v>
      </c>
      <c r="K136" s="37" t="s">
        <v>339</v>
      </c>
      <c r="L136" s="37" t="s">
        <v>19</v>
      </c>
      <c r="M136" s="37" t="s">
        <v>351</v>
      </c>
      <c r="N136" s="37"/>
      <c r="O136" s="37" t="s">
        <v>107</v>
      </c>
      <c r="P136" s="40">
        <v>9784861634000</v>
      </c>
      <c r="Q136" s="37" t="s">
        <v>73</v>
      </c>
    </row>
    <row r="137" spans="1:17" x14ac:dyDescent="0.45">
      <c r="A137" s="26" t="str">
        <f>B137&amp;COUNTIF($B$2:B137,B137)</f>
        <v>水19</v>
      </c>
      <c r="B137" s="30" t="str">
        <f>ソースデータ!$F137&amp;ソースデータ!$G137</f>
        <v>水1</v>
      </c>
      <c r="C137" s="41">
        <v>4803</v>
      </c>
      <c r="D137" s="42" t="s">
        <v>18</v>
      </c>
      <c r="E137" s="42" t="s">
        <v>173</v>
      </c>
      <c r="F137" s="42" t="s">
        <v>31</v>
      </c>
      <c r="G137" s="43">
        <v>1</v>
      </c>
      <c r="H137" s="42" t="s">
        <v>45</v>
      </c>
      <c r="I137" s="42"/>
      <c r="J137" s="42" t="s">
        <v>333</v>
      </c>
      <c r="K137" s="42" t="s">
        <v>340</v>
      </c>
      <c r="L137" s="42" t="s">
        <v>19</v>
      </c>
      <c r="M137" s="42" t="s">
        <v>351</v>
      </c>
      <c r="N137" s="42"/>
      <c r="O137" s="42" t="s">
        <v>107</v>
      </c>
      <c r="P137" s="44">
        <v>9784861634000</v>
      </c>
      <c r="Q137" s="42" t="s">
        <v>73</v>
      </c>
    </row>
    <row r="138" spans="1:17" x14ac:dyDescent="0.45">
      <c r="A138" s="26" t="str">
        <f>B138&amp;COUNTIF($B$2:B138,B138)</f>
        <v>水213</v>
      </c>
      <c r="B138" s="30" t="str">
        <f>ソースデータ!$F138&amp;ソースデータ!$G138</f>
        <v>水2</v>
      </c>
      <c r="C138" s="36">
        <v>4803</v>
      </c>
      <c r="D138" s="37" t="s">
        <v>18</v>
      </c>
      <c r="E138" s="37" t="s">
        <v>173</v>
      </c>
      <c r="F138" s="37" t="s">
        <v>31</v>
      </c>
      <c r="G138" s="38">
        <v>2</v>
      </c>
      <c r="H138" s="37" t="s">
        <v>45</v>
      </c>
      <c r="I138" s="37"/>
      <c r="J138" s="37" t="s">
        <v>333</v>
      </c>
      <c r="K138" s="37" t="s">
        <v>341</v>
      </c>
      <c r="L138" s="37" t="s">
        <v>19</v>
      </c>
      <c r="M138" s="37" t="s">
        <v>351</v>
      </c>
      <c r="N138" s="37"/>
      <c r="O138" s="37" t="s">
        <v>107</v>
      </c>
      <c r="P138" s="40">
        <v>9784861634000</v>
      </c>
      <c r="Q138" s="37" t="s">
        <v>73</v>
      </c>
    </row>
    <row r="139" spans="1:17" x14ac:dyDescent="0.45">
      <c r="A139" s="26" t="str">
        <f>B139&amp;COUNTIF($B$2:B139,B139)</f>
        <v>木112</v>
      </c>
      <c r="B139" s="30" t="str">
        <f>ソースデータ!$F139&amp;ソースデータ!$G139</f>
        <v>木1</v>
      </c>
      <c r="C139" s="41">
        <v>4803</v>
      </c>
      <c r="D139" s="42" t="s">
        <v>18</v>
      </c>
      <c r="E139" s="42" t="s">
        <v>173</v>
      </c>
      <c r="F139" s="42" t="s">
        <v>34</v>
      </c>
      <c r="G139" s="43">
        <v>1</v>
      </c>
      <c r="H139" s="42" t="s">
        <v>45</v>
      </c>
      <c r="I139" s="42"/>
      <c r="J139" s="42" t="s">
        <v>333</v>
      </c>
      <c r="K139" s="42" t="s">
        <v>342</v>
      </c>
      <c r="L139" s="42" t="s">
        <v>19</v>
      </c>
      <c r="M139" s="42" t="s">
        <v>351</v>
      </c>
      <c r="N139" s="42"/>
      <c r="O139" s="42" t="s">
        <v>107</v>
      </c>
      <c r="P139" s="44">
        <v>9784861634000</v>
      </c>
      <c r="Q139" s="42" t="s">
        <v>73</v>
      </c>
    </row>
    <row r="140" spans="1:17" x14ac:dyDescent="0.45">
      <c r="A140" s="26" t="str">
        <f>B140&amp;COUNTIF($B$2:B140,B140)</f>
        <v>木25</v>
      </c>
      <c r="B140" s="30" t="str">
        <f>ソースデータ!$F140&amp;ソースデータ!$G140</f>
        <v>木2</v>
      </c>
      <c r="C140" s="36">
        <v>4803</v>
      </c>
      <c r="D140" s="37" t="s">
        <v>18</v>
      </c>
      <c r="E140" s="37" t="s">
        <v>173</v>
      </c>
      <c r="F140" s="37" t="s">
        <v>34</v>
      </c>
      <c r="G140" s="38">
        <v>2</v>
      </c>
      <c r="H140" s="37" t="s">
        <v>45</v>
      </c>
      <c r="I140" s="37"/>
      <c r="J140" s="37" t="s">
        <v>333</v>
      </c>
      <c r="K140" s="37" t="s">
        <v>343</v>
      </c>
      <c r="L140" s="37" t="s">
        <v>19</v>
      </c>
      <c r="M140" s="37" t="s">
        <v>351</v>
      </c>
      <c r="N140" s="37"/>
      <c r="O140" s="37" t="s">
        <v>107</v>
      </c>
      <c r="P140" s="40">
        <v>9784861634000</v>
      </c>
      <c r="Q140" s="37" t="s">
        <v>73</v>
      </c>
    </row>
    <row r="141" spans="1:17" x14ac:dyDescent="0.45">
      <c r="A141" s="26" t="str">
        <f>B141&amp;COUNTIF($B$2:B141,B141)</f>
        <v>木36</v>
      </c>
      <c r="B141" s="30" t="str">
        <f>ソースデータ!$F141&amp;ソースデータ!$G141</f>
        <v>木3</v>
      </c>
      <c r="C141" s="41">
        <v>4803</v>
      </c>
      <c r="D141" s="42" t="s">
        <v>18</v>
      </c>
      <c r="E141" s="42" t="s">
        <v>173</v>
      </c>
      <c r="F141" s="42" t="s">
        <v>34</v>
      </c>
      <c r="G141" s="43">
        <v>3</v>
      </c>
      <c r="H141" s="42" t="s">
        <v>45</v>
      </c>
      <c r="I141" s="42"/>
      <c r="J141" s="42" t="s">
        <v>333</v>
      </c>
      <c r="K141" s="42" t="s">
        <v>344</v>
      </c>
      <c r="L141" s="42" t="s">
        <v>19</v>
      </c>
      <c r="M141" s="42" t="s">
        <v>351</v>
      </c>
      <c r="N141" s="42"/>
      <c r="O141" s="42" t="s">
        <v>107</v>
      </c>
      <c r="P141" s="44">
        <v>9784861634000</v>
      </c>
      <c r="Q141" s="42" t="s">
        <v>73</v>
      </c>
    </row>
    <row r="142" spans="1:17" x14ac:dyDescent="0.45">
      <c r="A142" s="26" t="str">
        <f>B142&amp;COUNTIF($B$2:B142,B142)</f>
        <v>木44</v>
      </c>
      <c r="B142" s="30" t="str">
        <f>ソースデータ!$F142&amp;ソースデータ!$G142</f>
        <v>木4</v>
      </c>
      <c r="C142" s="36">
        <v>4803</v>
      </c>
      <c r="D142" s="37" t="s">
        <v>18</v>
      </c>
      <c r="E142" s="37" t="s">
        <v>173</v>
      </c>
      <c r="F142" s="37" t="s">
        <v>34</v>
      </c>
      <c r="G142" s="38">
        <v>4</v>
      </c>
      <c r="H142" s="37" t="s">
        <v>45</v>
      </c>
      <c r="I142" s="37"/>
      <c r="J142" s="37" t="s">
        <v>333</v>
      </c>
      <c r="K142" s="37" t="s">
        <v>345</v>
      </c>
      <c r="L142" s="37" t="s">
        <v>19</v>
      </c>
      <c r="M142" s="37" t="s">
        <v>351</v>
      </c>
      <c r="N142" s="37"/>
      <c r="O142" s="37" t="s">
        <v>107</v>
      </c>
      <c r="P142" s="40">
        <v>9784861634000</v>
      </c>
      <c r="Q142" s="37" t="s">
        <v>73</v>
      </c>
    </row>
    <row r="143" spans="1:17" x14ac:dyDescent="0.45">
      <c r="A143" s="26" t="str">
        <f>B143&amp;COUNTIF($B$2:B143,B143)</f>
        <v>金16</v>
      </c>
      <c r="B143" s="30" t="str">
        <f>ソースデータ!$F143&amp;ソースデータ!$G143</f>
        <v>金1</v>
      </c>
      <c r="C143" s="41">
        <v>4803</v>
      </c>
      <c r="D143" s="42" t="s">
        <v>18</v>
      </c>
      <c r="E143" s="42" t="s">
        <v>173</v>
      </c>
      <c r="F143" s="42" t="s">
        <v>14</v>
      </c>
      <c r="G143" s="43">
        <v>1</v>
      </c>
      <c r="H143" s="42" t="s">
        <v>45</v>
      </c>
      <c r="I143" s="42"/>
      <c r="J143" s="42" t="s">
        <v>333</v>
      </c>
      <c r="K143" s="42" t="s">
        <v>346</v>
      </c>
      <c r="L143" s="42" t="s">
        <v>19</v>
      </c>
      <c r="M143" s="42" t="s">
        <v>351</v>
      </c>
      <c r="N143" s="42"/>
      <c r="O143" s="42" t="s">
        <v>107</v>
      </c>
      <c r="P143" s="44">
        <v>9784861634000</v>
      </c>
      <c r="Q143" s="42" t="s">
        <v>73</v>
      </c>
    </row>
    <row r="144" spans="1:17" x14ac:dyDescent="0.45">
      <c r="A144" s="26" t="str">
        <f>B144&amp;COUNTIF($B$2:B144,B144)</f>
        <v>金26</v>
      </c>
      <c r="B144" s="30" t="str">
        <f>ソースデータ!$F144&amp;ソースデータ!$G144</f>
        <v>金2</v>
      </c>
      <c r="C144" s="36">
        <v>4803</v>
      </c>
      <c r="D144" s="37" t="s">
        <v>18</v>
      </c>
      <c r="E144" s="37" t="s">
        <v>173</v>
      </c>
      <c r="F144" s="37" t="s">
        <v>14</v>
      </c>
      <c r="G144" s="38">
        <v>2</v>
      </c>
      <c r="H144" s="37" t="s">
        <v>45</v>
      </c>
      <c r="I144" s="37"/>
      <c r="J144" s="37" t="s">
        <v>333</v>
      </c>
      <c r="K144" s="37" t="s">
        <v>347</v>
      </c>
      <c r="L144" s="37" t="s">
        <v>19</v>
      </c>
      <c r="M144" s="37" t="s">
        <v>351</v>
      </c>
      <c r="N144" s="37"/>
      <c r="O144" s="37" t="s">
        <v>107</v>
      </c>
      <c r="P144" s="40">
        <v>9784861634000</v>
      </c>
      <c r="Q144" s="37" t="s">
        <v>73</v>
      </c>
    </row>
    <row r="145" spans="1:17" x14ac:dyDescent="0.45">
      <c r="A145" s="26" t="str">
        <f>B145&amp;COUNTIF($B$2:B145,B145)</f>
        <v>金34</v>
      </c>
      <c r="B145" s="30" t="str">
        <f>ソースデータ!$F145&amp;ソースデータ!$G145</f>
        <v>金3</v>
      </c>
      <c r="C145" s="41">
        <v>4803</v>
      </c>
      <c r="D145" s="42" t="s">
        <v>18</v>
      </c>
      <c r="E145" s="42" t="s">
        <v>173</v>
      </c>
      <c r="F145" s="42" t="s">
        <v>14</v>
      </c>
      <c r="G145" s="43">
        <v>3</v>
      </c>
      <c r="H145" s="42" t="s">
        <v>45</v>
      </c>
      <c r="I145" s="42"/>
      <c r="J145" s="42" t="s">
        <v>333</v>
      </c>
      <c r="K145" s="42" t="s">
        <v>348</v>
      </c>
      <c r="L145" s="42" t="s">
        <v>19</v>
      </c>
      <c r="M145" s="42" t="s">
        <v>351</v>
      </c>
      <c r="N145" s="42"/>
      <c r="O145" s="42" t="s">
        <v>107</v>
      </c>
      <c r="P145" s="44">
        <v>9784861634000</v>
      </c>
      <c r="Q145" s="42" t="s">
        <v>73</v>
      </c>
    </row>
    <row r="146" spans="1:17" x14ac:dyDescent="0.45">
      <c r="A146" s="26" t="str">
        <f>B146&amp;COUNTIF($B$2:B146,B146)</f>
        <v>後期集中2</v>
      </c>
      <c r="B146" s="30" t="str">
        <f>ソースデータ!$F146&amp;ソースデータ!$G146</f>
        <v>後期集中</v>
      </c>
      <c r="C146" s="36">
        <v>4803</v>
      </c>
      <c r="D146" s="37" t="s">
        <v>18</v>
      </c>
      <c r="E146" s="37" t="s">
        <v>173</v>
      </c>
      <c r="F146" s="37" t="s">
        <v>349</v>
      </c>
      <c r="G146" s="38" t="s">
        <v>328</v>
      </c>
      <c r="H146" s="37" t="s">
        <v>45</v>
      </c>
      <c r="I146" s="37"/>
      <c r="J146" s="37" t="s">
        <v>333</v>
      </c>
      <c r="K146" s="37" t="s">
        <v>350</v>
      </c>
      <c r="L146" s="37" t="s">
        <v>19</v>
      </c>
      <c r="M146" s="37" t="s">
        <v>351</v>
      </c>
      <c r="N146" s="37"/>
      <c r="O146" s="37" t="s">
        <v>107</v>
      </c>
      <c r="P146" s="40">
        <v>9784861634000</v>
      </c>
      <c r="Q146" s="37" t="s">
        <v>73</v>
      </c>
    </row>
    <row r="147" spans="1:17" x14ac:dyDescent="0.45">
      <c r="A147" s="26" t="str">
        <f>B147&amp;COUNTIF($B$2:B147,B147)</f>
        <v>火313</v>
      </c>
      <c r="B147" s="30" t="str">
        <f>ソースデータ!$F147&amp;ソースデータ!$G147</f>
        <v>火3</v>
      </c>
      <c r="C147" s="41">
        <v>5101</v>
      </c>
      <c r="D147" s="42" t="s">
        <v>18</v>
      </c>
      <c r="E147" s="42" t="s">
        <v>173</v>
      </c>
      <c r="F147" s="42" t="s">
        <v>42</v>
      </c>
      <c r="G147" s="43">
        <v>3</v>
      </c>
      <c r="H147" s="42" t="s">
        <v>352</v>
      </c>
      <c r="I147" s="42"/>
      <c r="J147" s="42" t="s">
        <v>353</v>
      </c>
      <c r="K147" s="42" t="s">
        <v>354</v>
      </c>
      <c r="L147" s="42" t="s">
        <v>19</v>
      </c>
      <c r="M147" s="42" t="s">
        <v>355</v>
      </c>
      <c r="N147" s="42"/>
      <c r="O147" s="42" t="s">
        <v>356</v>
      </c>
      <c r="P147" s="44">
        <v>9784411011299</v>
      </c>
      <c r="Q147" s="42" t="s">
        <v>73</v>
      </c>
    </row>
    <row r="148" spans="1:17" x14ac:dyDescent="0.45">
      <c r="A148" s="26" t="str">
        <f>B148&amp;COUNTIF($B$2:B148,B148)</f>
        <v>10</v>
      </c>
      <c r="B148" s="30" t="str">
        <f>ソースデータ!$F148&amp;ソースデータ!$G148</f>
        <v/>
      </c>
      <c r="C148" s="36">
        <v>5102</v>
      </c>
      <c r="D148" s="37" t="s">
        <v>18</v>
      </c>
      <c r="E148" s="37" t="s">
        <v>173</v>
      </c>
      <c r="F148" s="37"/>
      <c r="G148" s="38"/>
      <c r="H148" s="37" t="s">
        <v>150</v>
      </c>
      <c r="I148" s="37"/>
      <c r="J148" s="37" t="s">
        <v>353</v>
      </c>
      <c r="K148" s="37" t="s">
        <v>354</v>
      </c>
      <c r="L148" s="37" t="s">
        <v>19</v>
      </c>
      <c r="M148" s="37" t="s">
        <v>357</v>
      </c>
      <c r="N148" s="37"/>
      <c r="O148" s="37" t="s">
        <v>358</v>
      </c>
      <c r="P148" s="40">
        <v>9784560060520</v>
      </c>
      <c r="Q148" s="37" t="s">
        <v>73</v>
      </c>
    </row>
    <row r="149" spans="1:17" x14ac:dyDescent="0.45">
      <c r="A149" s="26" t="str">
        <f>B149&amp;COUNTIF($B$2:B149,B149)</f>
        <v>11</v>
      </c>
      <c r="B149" s="30" t="str">
        <f>ソースデータ!$F149&amp;ソースデータ!$G149</f>
        <v/>
      </c>
      <c r="C149" s="41">
        <v>5103</v>
      </c>
      <c r="D149" s="42" t="s">
        <v>18</v>
      </c>
      <c r="E149" s="42" t="s">
        <v>173</v>
      </c>
      <c r="F149" s="42"/>
      <c r="G149" s="43"/>
      <c r="H149" s="42" t="s">
        <v>359</v>
      </c>
      <c r="I149" s="42"/>
      <c r="J149" s="42" t="s">
        <v>353</v>
      </c>
      <c r="K149" s="42" t="s">
        <v>360</v>
      </c>
      <c r="L149" s="42" t="s">
        <v>19</v>
      </c>
      <c r="M149" s="42" t="s">
        <v>361</v>
      </c>
      <c r="N149" s="42"/>
      <c r="O149" s="42" t="s">
        <v>362</v>
      </c>
      <c r="P149" s="44">
        <v>9784905343332</v>
      </c>
      <c r="Q149" s="42" t="s">
        <v>73</v>
      </c>
    </row>
    <row r="150" spans="1:17" x14ac:dyDescent="0.45">
      <c r="A150" s="26" t="str">
        <f>B150&amp;COUNTIF($B$2:B150,B150)</f>
        <v>12</v>
      </c>
      <c r="B150" s="30" t="str">
        <f>ソースデータ!$F150&amp;ソースデータ!$G150</f>
        <v/>
      </c>
      <c r="C150" s="36">
        <v>5103</v>
      </c>
      <c r="D150" s="37" t="s">
        <v>18</v>
      </c>
      <c r="E150" s="37" t="s">
        <v>173</v>
      </c>
      <c r="F150" s="37"/>
      <c r="G150" s="38"/>
      <c r="H150" s="37" t="s">
        <v>150</v>
      </c>
      <c r="I150" s="37"/>
      <c r="J150" s="37" t="s">
        <v>353</v>
      </c>
      <c r="K150" s="37" t="s">
        <v>360</v>
      </c>
      <c r="L150" s="37" t="s">
        <v>19</v>
      </c>
      <c r="M150" s="37" t="s">
        <v>361</v>
      </c>
      <c r="N150" s="37"/>
      <c r="O150" s="37" t="s">
        <v>362</v>
      </c>
      <c r="P150" s="40">
        <v>9784905343332</v>
      </c>
      <c r="Q150" s="37" t="s">
        <v>73</v>
      </c>
    </row>
    <row r="151" spans="1:17" x14ac:dyDescent="0.45">
      <c r="A151" s="26" t="str">
        <f>B151&amp;COUNTIF($B$2:B151,B151)</f>
        <v>13</v>
      </c>
      <c r="B151" s="30" t="str">
        <f>ソースデータ!$F151&amp;ソースデータ!$G151</f>
        <v/>
      </c>
      <c r="C151" s="41">
        <v>5103</v>
      </c>
      <c r="D151" s="42" t="s">
        <v>18</v>
      </c>
      <c r="E151" s="42" t="s">
        <v>173</v>
      </c>
      <c r="F151" s="42"/>
      <c r="G151" s="43"/>
      <c r="H151" s="42" t="s">
        <v>352</v>
      </c>
      <c r="I151" s="42"/>
      <c r="J151" s="42" t="s">
        <v>353</v>
      </c>
      <c r="K151" s="42" t="s">
        <v>360</v>
      </c>
      <c r="L151" s="42" t="s">
        <v>19</v>
      </c>
      <c r="M151" s="42" t="s">
        <v>361</v>
      </c>
      <c r="N151" s="42"/>
      <c r="O151" s="42" t="s">
        <v>362</v>
      </c>
      <c r="P151" s="44">
        <v>9784905343332</v>
      </c>
      <c r="Q151" s="42" t="s">
        <v>73</v>
      </c>
    </row>
    <row r="152" spans="1:17" x14ac:dyDescent="0.45">
      <c r="A152" s="26" t="str">
        <f>B152&amp;COUNTIF($B$2:B152,B152)</f>
        <v>14</v>
      </c>
      <c r="B152" s="30" t="str">
        <f>ソースデータ!$F152&amp;ソースデータ!$G152</f>
        <v/>
      </c>
      <c r="C152" s="36">
        <v>5103</v>
      </c>
      <c r="D152" s="37" t="s">
        <v>18</v>
      </c>
      <c r="E152" s="37" t="s">
        <v>173</v>
      </c>
      <c r="F152" s="37"/>
      <c r="G152" s="38"/>
      <c r="H152" s="37" t="s">
        <v>150</v>
      </c>
      <c r="I152" s="37"/>
      <c r="J152" s="37" t="s">
        <v>353</v>
      </c>
      <c r="K152" s="37" t="s">
        <v>360</v>
      </c>
      <c r="L152" s="37" t="s">
        <v>19</v>
      </c>
      <c r="M152" s="37" t="s">
        <v>361</v>
      </c>
      <c r="N152" s="37"/>
      <c r="O152" s="37" t="s">
        <v>362</v>
      </c>
      <c r="P152" s="40">
        <v>9784905343332</v>
      </c>
      <c r="Q152" s="37" t="s">
        <v>73</v>
      </c>
    </row>
    <row r="153" spans="1:17" x14ac:dyDescent="0.45">
      <c r="A153" s="26" t="str">
        <f>B153&amp;COUNTIF($B$2:B153,B153)</f>
        <v>15</v>
      </c>
      <c r="B153" s="30" t="str">
        <f>ソースデータ!$F153&amp;ソースデータ!$G153</f>
        <v/>
      </c>
      <c r="C153" s="41">
        <v>5103</v>
      </c>
      <c r="D153" s="42" t="s">
        <v>18</v>
      </c>
      <c r="E153" s="42" t="s">
        <v>173</v>
      </c>
      <c r="F153" s="42"/>
      <c r="G153" s="43"/>
      <c r="H153" s="42" t="s">
        <v>363</v>
      </c>
      <c r="I153" s="42"/>
      <c r="J153" s="42" t="s">
        <v>353</v>
      </c>
      <c r="K153" s="42" t="s">
        <v>360</v>
      </c>
      <c r="L153" s="42" t="s">
        <v>19</v>
      </c>
      <c r="M153" s="42" t="s">
        <v>361</v>
      </c>
      <c r="N153" s="42"/>
      <c r="O153" s="42" t="s">
        <v>362</v>
      </c>
      <c r="P153" s="44">
        <v>9784905343332</v>
      </c>
      <c r="Q153" s="42" t="s">
        <v>73</v>
      </c>
    </row>
    <row r="154" spans="1:17" x14ac:dyDescent="0.45">
      <c r="A154" s="26" t="str">
        <f>B154&amp;COUNTIF($B$2:B154,B154)</f>
        <v>金17</v>
      </c>
      <c r="B154" s="30" t="str">
        <f>ソースデータ!$F154&amp;ソースデータ!$G154</f>
        <v>金1</v>
      </c>
      <c r="C154" s="36">
        <v>5103</v>
      </c>
      <c r="D154" s="37" t="s">
        <v>18</v>
      </c>
      <c r="E154" s="37" t="s">
        <v>173</v>
      </c>
      <c r="F154" s="37" t="s">
        <v>14</v>
      </c>
      <c r="G154" s="38">
        <v>1</v>
      </c>
      <c r="H154" s="37" t="s">
        <v>364</v>
      </c>
      <c r="I154" s="37"/>
      <c r="J154" s="37" t="s">
        <v>353</v>
      </c>
      <c r="K154" s="37" t="s">
        <v>360</v>
      </c>
      <c r="L154" s="37" t="s">
        <v>19</v>
      </c>
      <c r="M154" s="37" t="s">
        <v>361</v>
      </c>
      <c r="N154" s="37"/>
      <c r="O154" s="37" t="s">
        <v>362</v>
      </c>
      <c r="P154" s="40">
        <v>9784905343332</v>
      </c>
      <c r="Q154" s="37" t="s">
        <v>73</v>
      </c>
    </row>
    <row r="155" spans="1:17" x14ac:dyDescent="0.45">
      <c r="A155" s="26" t="str">
        <f>B155&amp;COUNTIF($B$2:B155,B155)</f>
        <v>16</v>
      </c>
      <c r="B155" s="30" t="str">
        <f>ソースデータ!$F155&amp;ソースデータ!$G155</f>
        <v/>
      </c>
      <c r="C155" s="41">
        <v>5103</v>
      </c>
      <c r="D155" s="42" t="s">
        <v>18</v>
      </c>
      <c r="E155" s="42" t="s">
        <v>173</v>
      </c>
      <c r="F155" s="42"/>
      <c r="G155" s="43"/>
      <c r="H155" s="42" t="s">
        <v>150</v>
      </c>
      <c r="I155" s="42"/>
      <c r="J155" s="42" t="s">
        <v>353</v>
      </c>
      <c r="K155" s="42" t="s">
        <v>360</v>
      </c>
      <c r="L155" s="42" t="s">
        <v>19</v>
      </c>
      <c r="M155" s="42" t="s">
        <v>361</v>
      </c>
      <c r="N155" s="42"/>
      <c r="O155" s="42" t="s">
        <v>362</v>
      </c>
      <c r="P155" s="44">
        <v>9784905343332</v>
      </c>
      <c r="Q155" s="42" t="s">
        <v>73</v>
      </c>
    </row>
    <row r="156" spans="1:17" x14ac:dyDescent="0.45">
      <c r="A156" s="26" t="str">
        <f>B156&amp;COUNTIF($B$2:B156,B156)</f>
        <v>火29</v>
      </c>
      <c r="B156" s="30" t="str">
        <f>ソースデータ!$F156&amp;ソースデータ!$G156</f>
        <v>火2</v>
      </c>
      <c r="C156" s="36">
        <v>5104</v>
      </c>
      <c r="D156" s="37" t="s">
        <v>18</v>
      </c>
      <c r="E156" s="37" t="s">
        <v>173</v>
      </c>
      <c r="F156" s="37" t="s">
        <v>42</v>
      </c>
      <c r="G156" s="38">
        <v>2</v>
      </c>
      <c r="H156" s="37" t="s">
        <v>150</v>
      </c>
      <c r="I156" s="37"/>
      <c r="J156" s="37" t="s">
        <v>353</v>
      </c>
      <c r="K156" s="37" t="s">
        <v>365</v>
      </c>
      <c r="L156" s="37" t="s">
        <v>19</v>
      </c>
      <c r="M156" s="37" t="s">
        <v>366</v>
      </c>
      <c r="N156" s="37"/>
      <c r="O156" s="37" t="s">
        <v>358</v>
      </c>
      <c r="P156" s="40">
        <v>9784560061442</v>
      </c>
      <c r="Q156" s="37" t="s">
        <v>73</v>
      </c>
    </row>
    <row r="157" spans="1:17" x14ac:dyDescent="0.45">
      <c r="A157" s="26" t="str">
        <f>B157&amp;COUNTIF($B$2:B157,B157)</f>
        <v>火46</v>
      </c>
      <c r="B157" s="30" t="str">
        <f>ソースデータ!$F157&amp;ソースデータ!$G157</f>
        <v>火4</v>
      </c>
      <c r="C157" s="41">
        <v>5105</v>
      </c>
      <c r="D157" s="42" t="s">
        <v>18</v>
      </c>
      <c r="E157" s="42" t="s">
        <v>173</v>
      </c>
      <c r="F157" s="42" t="s">
        <v>42</v>
      </c>
      <c r="G157" s="43">
        <v>4</v>
      </c>
      <c r="H157" s="42" t="s">
        <v>150</v>
      </c>
      <c r="I157" s="42"/>
      <c r="J157" s="42" t="s">
        <v>353</v>
      </c>
      <c r="K157" s="42" t="s">
        <v>367</v>
      </c>
      <c r="L157" s="42" t="s">
        <v>19</v>
      </c>
      <c r="M157" s="42" t="s">
        <v>368</v>
      </c>
      <c r="N157" s="42"/>
      <c r="O157" s="42" t="s">
        <v>50</v>
      </c>
      <c r="P157" s="44">
        <v>9784255352206</v>
      </c>
      <c r="Q157" s="42" t="s">
        <v>73</v>
      </c>
    </row>
    <row r="158" spans="1:17" x14ac:dyDescent="0.45">
      <c r="A158" s="26" t="str">
        <f>B158&amp;COUNTIF($B$2:B158,B158)</f>
        <v>金18</v>
      </c>
      <c r="B158" s="30" t="str">
        <f>ソースデータ!$F158&amp;ソースデータ!$G158</f>
        <v>金1</v>
      </c>
      <c r="C158" s="36">
        <v>5105</v>
      </c>
      <c r="D158" s="37" t="s">
        <v>18</v>
      </c>
      <c r="E158" s="37" t="s">
        <v>173</v>
      </c>
      <c r="F158" s="37" t="s">
        <v>14</v>
      </c>
      <c r="G158" s="38">
        <v>1</v>
      </c>
      <c r="H158" s="37" t="s">
        <v>364</v>
      </c>
      <c r="I158" s="37"/>
      <c r="J158" s="37" t="s">
        <v>353</v>
      </c>
      <c r="K158" s="37" t="s">
        <v>367</v>
      </c>
      <c r="L158" s="37" t="s">
        <v>19</v>
      </c>
      <c r="M158" s="37" t="s">
        <v>368</v>
      </c>
      <c r="N158" s="37"/>
      <c r="O158" s="37" t="s">
        <v>50</v>
      </c>
      <c r="P158" s="40">
        <v>9784255352206</v>
      </c>
      <c r="Q158" s="37" t="s">
        <v>73</v>
      </c>
    </row>
    <row r="159" spans="1:17" x14ac:dyDescent="0.45">
      <c r="A159" s="26" t="str">
        <f>B159&amp;COUNTIF($B$2:B159,B159)</f>
        <v>金35</v>
      </c>
      <c r="B159" s="30" t="str">
        <f>ソースデータ!$F159&amp;ソースデータ!$G159</f>
        <v>金3</v>
      </c>
      <c r="C159" s="41">
        <v>5105</v>
      </c>
      <c r="D159" s="42" t="s">
        <v>18</v>
      </c>
      <c r="E159" s="42" t="s">
        <v>173</v>
      </c>
      <c r="F159" s="42" t="s">
        <v>14</v>
      </c>
      <c r="G159" s="43">
        <v>3</v>
      </c>
      <c r="H159" s="42" t="s">
        <v>363</v>
      </c>
      <c r="I159" s="42"/>
      <c r="J159" s="42" t="s">
        <v>353</v>
      </c>
      <c r="K159" s="42" t="s">
        <v>367</v>
      </c>
      <c r="L159" s="42" t="s">
        <v>19</v>
      </c>
      <c r="M159" s="42" t="s">
        <v>368</v>
      </c>
      <c r="N159" s="42"/>
      <c r="O159" s="42" t="s">
        <v>50</v>
      </c>
      <c r="P159" s="44">
        <v>9784255352206</v>
      </c>
      <c r="Q159" s="42" t="s">
        <v>73</v>
      </c>
    </row>
    <row r="160" spans="1:17" x14ac:dyDescent="0.45">
      <c r="A160" s="26" t="str">
        <f>B160&amp;COUNTIF($B$2:B160,B160)</f>
        <v>水214</v>
      </c>
      <c r="B160" s="30" t="str">
        <f>ソースデータ!$F160&amp;ソースデータ!$G160</f>
        <v>水2</v>
      </c>
      <c r="C160" s="36">
        <v>5106</v>
      </c>
      <c r="D160" s="37" t="s">
        <v>18</v>
      </c>
      <c r="E160" s="37" t="s">
        <v>173</v>
      </c>
      <c r="F160" s="37" t="s">
        <v>31</v>
      </c>
      <c r="G160" s="38">
        <v>2</v>
      </c>
      <c r="H160" s="37" t="s">
        <v>364</v>
      </c>
      <c r="I160" s="37"/>
      <c r="J160" s="37" t="s">
        <v>353</v>
      </c>
      <c r="K160" s="37" t="s">
        <v>369</v>
      </c>
      <c r="L160" s="37" t="s">
        <v>19</v>
      </c>
      <c r="M160" s="37" t="s">
        <v>370</v>
      </c>
      <c r="N160" s="37"/>
      <c r="O160" s="37" t="s">
        <v>50</v>
      </c>
      <c r="P160" s="40">
        <v>9784255351803</v>
      </c>
      <c r="Q160" s="37" t="s">
        <v>73</v>
      </c>
    </row>
    <row r="161" spans="1:17" x14ac:dyDescent="0.45">
      <c r="A161" s="26" t="str">
        <f>B161&amp;COUNTIF($B$2:B161,B161)</f>
        <v>水37</v>
      </c>
      <c r="B161" s="30" t="str">
        <f>ソースデータ!$F161&amp;ソースデータ!$G161</f>
        <v>水3</v>
      </c>
      <c r="C161" s="41">
        <v>5106</v>
      </c>
      <c r="D161" s="42" t="s">
        <v>18</v>
      </c>
      <c r="E161" s="42" t="s">
        <v>173</v>
      </c>
      <c r="F161" s="42" t="s">
        <v>31</v>
      </c>
      <c r="G161" s="43">
        <v>3</v>
      </c>
      <c r="H161" s="42" t="s">
        <v>363</v>
      </c>
      <c r="I161" s="42"/>
      <c r="J161" s="42" t="s">
        <v>353</v>
      </c>
      <c r="K161" s="42" t="s">
        <v>369</v>
      </c>
      <c r="L161" s="42" t="s">
        <v>19</v>
      </c>
      <c r="M161" s="42" t="s">
        <v>370</v>
      </c>
      <c r="N161" s="42"/>
      <c r="O161" s="42" t="s">
        <v>50</v>
      </c>
      <c r="P161" s="44">
        <v>9784255351803</v>
      </c>
      <c r="Q161" s="42" t="s">
        <v>73</v>
      </c>
    </row>
    <row r="162" spans="1:17" x14ac:dyDescent="0.45">
      <c r="A162" s="26" t="str">
        <f>B162&amp;COUNTIF($B$2:B162,B162)</f>
        <v>木37</v>
      </c>
      <c r="B162" s="30" t="str">
        <f>ソースデータ!$F162&amp;ソースデータ!$G162</f>
        <v>木3</v>
      </c>
      <c r="C162" s="36">
        <v>5107</v>
      </c>
      <c r="D162" s="37" t="s">
        <v>18</v>
      </c>
      <c r="E162" s="37" t="s">
        <v>173</v>
      </c>
      <c r="F162" s="37" t="s">
        <v>34</v>
      </c>
      <c r="G162" s="38">
        <v>3</v>
      </c>
      <c r="H162" s="37" t="s">
        <v>150</v>
      </c>
      <c r="I162" s="37"/>
      <c r="J162" s="37" t="s">
        <v>353</v>
      </c>
      <c r="K162" s="37" t="s">
        <v>369</v>
      </c>
      <c r="L162" s="37" t="s">
        <v>19</v>
      </c>
      <c r="M162" s="37" t="s">
        <v>371</v>
      </c>
      <c r="N162" s="37"/>
      <c r="O162" s="37" t="s">
        <v>50</v>
      </c>
      <c r="P162" s="40">
        <v>9784255353074</v>
      </c>
      <c r="Q162" s="37" t="s">
        <v>73</v>
      </c>
    </row>
    <row r="163" spans="1:17" x14ac:dyDescent="0.45">
      <c r="A163" s="26" t="str">
        <f>B163&amp;COUNTIF($B$2:B163,B163)</f>
        <v>17</v>
      </c>
      <c r="B163" s="30" t="str">
        <f>ソースデータ!$F163&amp;ソースデータ!$G163</f>
        <v/>
      </c>
      <c r="C163" s="41">
        <v>5108</v>
      </c>
      <c r="D163" s="42" t="s">
        <v>18</v>
      </c>
      <c r="E163" s="42" t="s">
        <v>173</v>
      </c>
      <c r="F163" s="42"/>
      <c r="G163" s="43"/>
      <c r="H163" s="42" t="s">
        <v>363</v>
      </c>
      <c r="I163" s="42"/>
      <c r="J163" s="42" t="s">
        <v>353</v>
      </c>
      <c r="K163" s="42" t="s">
        <v>372</v>
      </c>
      <c r="L163" s="42" t="s">
        <v>19</v>
      </c>
      <c r="M163" s="42" t="s">
        <v>373</v>
      </c>
      <c r="N163" s="42"/>
      <c r="O163" s="42" t="s">
        <v>50</v>
      </c>
      <c r="P163" s="44">
        <v>9784255353265</v>
      </c>
      <c r="Q163" s="42" t="s">
        <v>73</v>
      </c>
    </row>
    <row r="164" spans="1:17" x14ac:dyDescent="0.45">
      <c r="A164" s="26" t="str">
        <f>B164&amp;COUNTIF($B$2:B164,B164)</f>
        <v>18</v>
      </c>
      <c r="B164" s="30" t="str">
        <f>ソースデータ!$F164&amp;ソースデータ!$G164</f>
        <v/>
      </c>
      <c r="C164" s="36">
        <v>5109</v>
      </c>
      <c r="D164" s="37" t="s">
        <v>18</v>
      </c>
      <c r="E164" s="37" t="s">
        <v>173</v>
      </c>
      <c r="F164" s="37"/>
      <c r="G164" s="38"/>
      <c r="H164" s="37" t="s">
        <v>364</v>
      </c>
      <c r="I164" s="37"/>
      <c r="J164" s="37" t="s">
        <v>353</v>
      </c>
      <c r="K164" s="37" t="s">
        <v>372</v>
      </c>
      <c r="L164" s="37" t="s">
        <v>19</v>
      </c>
      <c r="M164" s="37" t="s">
        <v>374</v>
      </c>
      <c r="N164" s="37"/>
      <c r="O164" s="37" t="s">
        <v>356</v>
      </c>
      <c r="P164" s="40">
        <v>9784411011374</v>
      </c>
      <c r="Q164" s="37" t="s">
        <v>73</v>
      </c>
    </row>
    <row r="165" spans="1:17" x14ac:dyDescent="0.45">
      <c r="A165" s="26" t="str">
        <f>B165&amp;COUNTIF($B$2:B165,B165)</f>
        <v>木55</v>
      </c>
      <c r="B165" s="30" t="str">
        <f>ソースデータ!$F165&amp;ソースデータ!$G165</f>
        <v>木5</v>
      </c>
      <c r="C165" s="41">
        <v>5110</v>
      </c>
      <c r="D165" s="42" t="s">
        <v>72</v>
      </c>
      <c r="E165" s="42" t="s">
        <v>204</v>
      </c>
      <c r="F165" s="42" t="s">
        <v>34</v>
      </c>
      <c r="G165" s="43">
        <v>5</v>
      </c>
      <c r="H165" s="42" t="s">
        <v>45</v>
      </c>
      <c r="I165" s="42"/>
      <c r="J165" s="42" t="s">
        <v>375</v>
      </c>
      <c r="K165" s="42" t="s">
        <v>86</v>
      </c>
      <c r="L165" s="42" t="s">
        <v>19</v>
      </c>
      <c r="M165" s="42" t="s">
        <v>376</v>
      </c>
      <c r="N165" s="42"/>
      <c r="O165" s="42" t="s">
        <v>50</v>
      </c>
      <c r="P165" s="44">
        <v>9784255353319</v>
      </c>
      <c r="Q165" s="42" t="s">
        <v>73</v>
      </c>
    </row>
    <row r="166" spans="1:17" x14ac:dyDescent="0.45">
      <c r="A166" s="26" t="str">
        <f>B166&amp;COUNTIF($B$2:B166,B166)</f>
        <v>金36</v>
      </c>
      <c r="B166" s="30" t="str">
        <f>ソースデータ!$F166&amp;ソースデータ!$G166</f>
        <v>金3</v>
      </c>
      <c r="C166" s="36">
        <v>5111</v>
      </c>
      <c r="D166" s="37" t="s">
        <v>18</v>
      </c>
      <c r="E166" s="37" t="s">
        <v>173</v>
      </c>
      <c r="F166" s="37" t="s">
        <v>14</v>
      </c>
      <c r="G166" s="38">
        <v>3</v>
      </c>
      <c r="H166" s="37" t="s">
        <v>363</v>
      </c>
      <c r="I166" s="37"/>
      <c r="J166" s="37" t="s">
        <v>353</v>
      </c>
      <c r="K166" s="37" t="s">
        <v>86</v>
      </c>
      <c r="L166" s="37" t="s">
        <v>19</v>
      </c>
      <c r="M166" s="37" t="s">
        <v>377</v>
      </c>
      <c r="N166" s="37"/>
      <c r="O166" s="37" t="s">
        <v>50</v>
      </c>
      <c r="P166" s="40">
        <v>9784255352985</v>
      </c>
      <c r="Q166" s="37" t="s">
        <v>73</v>
      </c>
    </row>
    <row r="167" spans="1:17" x14ac:dyDescent="0.45">
      <c r="A167" s="26" t="str">
        <f>B167&amp;COUNTIF($B$2:B167,B167)</f>
        <v>19</v>
      </c>
      <c r="B167" s="30" t="str">
        <f>ソースデータ!$F167&amp;ソースデータ!$G167</f>
        <v/>
      </c>
      <c r="C167" s="41">
        <v>5112</v>
      </c>
      <c r="D167" s="42" t="s">
        <v>18</v>
      </c>
      <c r="E167" s="42" t="s">
        <v>173</v>
      </c>
      <c r="F167" s="42"/>
      <c r="G167" s="43"/>
      <c r="H167" s="42" t="s">
        <v>352</v>
      </c>
      <c r="I167" s="42"/>
      <c r="J167" s="42" t="s">
        <v>353</v>
      </c>
      <c r="K167" s="42" t="s">
        <v>378</v>
      </c>
      <c r="L167" s="42" t="s">
        <v>19</v>
      </c>
      <c r="M167" s="42" t="s">
        <v>379</v>
      </c>
      <c r="N167" s="42"/>
      <c r="O167" s="42" t="s">
        <v>50</v>
      </c>
      <c r="P167" s="44">
        <v>9784255352862</v>
      </c>
      <c r="Q167" s="42" t="s">
        <v>73</v>
      </c>
    </row>
    <row r="168" spans="1:17" x14ac:dyDescent="0.45">
      <c r="A168" s="26" t="str">
        <f>B168&amp;COUNTIF($B$2:B168,B168)</f>
        <v>20</v>
      </c>
      <c r="B168" s="30" t="str">
        <f>ソースデータ!$F168&amp;ソースデータ!$G168</f>
        <v/>
      </c>
      <c r="C168" s="36">
        <v>5112</v>
      </c>
      <c r="D168" s="37" t="s">
        <v>18</v>
      </c>
      <c r="E168" s="37" t="s">
        <v>173</v>
      </c>
      <c r="F168" s="37"/>
      <c r="G168" s="38"/>
      <c r="H168" s="37" t="s">
        <v>359</v>
      </c>
      <c r="I168" s="37"/>
      <c r="J168" s="37" t="s">
        <v>353</v>
      </c>
      <c r="K168" s="37" t="s">
        <v>378</v>
      </c>
      <c r="L168" s="37" t="s">
        <v>19</v>
      </c>
      <c r="M168" s="37" t="s">
        <v>379</v>
      </c>
      <c r="N168" s="37"/>
      <c r="O168" s="37" t="s">
        <v>50</v>
      </c>
      <c r="P168" s="40">
        <v>9784255352862</v>
      </c>
      <c r="Q168" s="37" t="s">
        <v>73</v>
      </c>
    </row>
    <row r="169" spans="1:17" x14ac:dyDescent="0.45">
      <c r="A169" s="26" t="str">
        <f>B169&amp;COUNTIF($B$2:B169,B169)</f>
        <v>21</v>
      </c>
      <c r="B169" s="30" t="str">
        <f>ソースデータ!$F169&amp;ソースデータ!$G169</f>
        <v/>
      </c>
      <c r="C169" s="41">
        <v>5113</v>
      </c>
      <c r="D169" s="42" t="s">
        <v>18</v>
      </c>
      <c r="E169" s="42" t="s">
        <v>173</v>
      </c>
      <c r="F169" s="42"/>
      <c r="G169" s="43"/>
      <c r="H169" s="42" t="s">
        <v>363</v>
      </c>
      <c r="I169" s="42"/>
      <c r="J169" s="42" t="s">
        <v>353</v>
      </c>
      <c r="K169" s="42" t="s">
        <v>380</v>
      </c>
      <c r="L169" s="42" t="s">
        <v>19</v>
      </c>
      <c r="M169" s="42" t="s">
        <v>381</v>
      </c>
      <c r="N169" s="42"/>
      <c r="O169" s="42" t="s">
        <v>65</v>
      </c>
      <c r="P169" s="44">
        <v>9784384220568</v>
      </c>
      <c r="Q169" s="42" t="s">
        <v>73</v>
      </c>
    </row>
    <row r="170" spans="1:17" x14ac:dyDescent="0.45">
      <c r="A170" s="26" t="str">
        <f>B170&amp;COUNTIF($B$2:B170,B170)</f>
        <v>22</v>
      </c>
      <c r="B170" s="30" t="str">
        <f>ソースデータ!$F170&amp;ソースデータ!$G170</f>
        <v/>
      </c>
      <c r="C170" s="36">
        <v>5113</v>
      </c>
      <c r="D170" s="37" t="s">
        <v>18</v>
      </c>
      <c r="E170" s="37" t="s">
        <v>173</v>
      </c>
      <c r="F170" s="37"/>
      <c r="G170" s="38"/>
      <c r="H170" s="37" t="s">
        <v>150</v>
      </c>
      <c r="I170" s="37"/>
      <c r="J170" s="37" t="s">
        <v>353</v>
      </c>
      <c r="K170" s="37" t="s">
        <v>380</v>
      </c>
      <c r="L170" s="37" t="s">
        <v>19</v>
      </c>
      <c r="M170" s="37" t="s">
        <v>381</v>
      </c>
      <c r="N170" s="37"/>
      <c r="O170" s="37" t="s">
        <v>65</v>
      </c>
      <c r="P170" s="40">
        <v>9784384220568</v>
      </c>
      <c r="Q170" s="37" t="s">
        <v>73</v>
      </c>
    </row>
    <row r="171" spans="1:17" x14ac:dyDescent="0.45">
      <c r="A171" s="26" t="str">
        <f>B171&amp;COUNTIF($B$2:B171,B171)</f>
        <v>23</v>
      </c>
      <c r="B171" s="30" t="str">
        <f>ソースデータ!$F171&amp;ソースデータ!$G171</f>
        <v/>
      </c>
      <c r="C171" s="41">
        <v>5113</v>
      </c>
      <c r="D171" s="42" t="s">
        <v>18</v>
      </c>
      <c r="E171" s="42" t="s">
        <v>173</v>
      </c>
      <c r="F171" s="42"/>
      <c r="G171" s="43"/>
      <c r="H171" s="42" t="s">
        <v>359</v>
      </c>
      <c r="I171" s="42" t="s">
        <v>382</v>
      </c>
      <c r="J171" s="42" t="s">
        <v>353</v>
      </c>
      <c r="K171" s="42" t="s">
        <v>380</v>
      </c>
      <c r="L171" s="42" t="s">
        <v>19</v>
      </c>
      <c r="M171" s="42" t="s">
        <v>381</v>
      </c>
      <c r="N171" s="42"/>
      <c r="O171" s="42" t="s">
        <v>65</v>
      </c>
      <c r="P171" s="44">
        <v>9784384220568</v>
      </c>
      <c r="Q171" s="42" t="s">
        <v>73</v>
      </c>
    </row>
    <row r="172" spans="1:17" x14ac:dyDescent="0.45">
      <c r="A172" s="26" t="str">
        <f>B172&amp;COUNTIF($B$2:B172,B172)</f>
        <v>水110</v>
      </c>
      <c r="B172" s="30" t="str">
        <f>ソースデータ!$F172&amp;ソースデータ!$G172</f>
        <v>水1</v>
      </c>
      <c r="C172" s="36">
        <v>5301</v>
      </c>
      <c r="D172" s="37" t="s">
        <v>72</v>
      </c>
      <c r="E172" s="37" t="s">
        <v>326</v>
      </c>
      <c r="F172" s="37" t="s">
        <v>31</v>
      </c>
      <c r="G172" s="38">
        <v>1</v>
      </c>
      <c r="H172" s="37" t="s">
        <v>364</v>
      </c>
      <c r="I172" s="37"/>
      <c r="J172" s="37" t="s">
        <v>375</v>
      </c>
      <c r="K172" s="37" t="s">
        <v>372</v>
      </c>
      <c r="L172" s="37" t="s">
        <v>19</v>
      </c>
      <c r="M172" s="37" t="s">
        <v>383</v>
      </c>
      <c r="N172" s="37"/>
      <c r="O172" s="37" t="s">
        <v>50</v>
      </c>
      <c r="P172" s="40">
        <v>9784255353623</v>
      </c>
      <c r="Q172" s="37" t="s">
        <v>73</v>
      </c>
    </row>
    <row r="173" spans="1:17" x14ac:dyDescent="0.45">
      <c r="A173" s="26" t="str">
        <f>B173&amp;COUNTIF($B$2:B173,B173)</f>
        <v>木26</v>
      </c>
      <c r="B173" s="30" t="str">
        <f>ソースデータ!$F173&amp;ソースデータ!$G173</f>
        <v>木2</v>
      </c>
      <c r="C173" s="41">
        <v>5301</v>
      </c>
      <c r="D173" s="42" t="s">
        <v>72</v>
      </c>
      <c r="E173" s="42" t="s">
        <v>326</v>
      </c>
      <c r="F173" s="42" t="s">
        <v>34</v>
      </c>
      <c r="G173" s="43">
        <v>2</v>
      </c>
      <c r="H173" s="42" t="s">
        <v>359</v>
      </c>
      <c r="I173" s="42"/>
      <c r="J173" s="42" t="s">
        <v>375</v>
      </c>
      <c r="K173" s="42" t="s">
        <v>378</v>
      </c>
      <c r="L173" s="42" t="s">
        <v>19</v>
      </c>
      <c r="M173" s="42" t="s">
        <v>383</v>
      </c>
      <c r="N173" s="42"/>
      <c r="O173" s="42" t="s">
        <v>50</v>
      </c>
      <c r="P173" s="44">
        <v>9784255353623</v>
      </c>
      <c r="Q173" s="42" t="s">
        <v>73</v>
      </c>
    </row>
    <row r="174" spans="1:17" x14ac:dyDescent="0.45">
      <c r="A174" s="26" t="str">
        <f>B174&amp;COUNTIF($B$2:B174,B174)</f>
        <v>24</v>
      </c>
      <c r="B174" s="30" t="str">
        <f>ソースデータ!$F174&amp;ソースデータ!$G174</f>
        <v/>
      </c>
      <c r="C174" s="36">
        <v>5302</v>
      </c>
      <c r="D174" s="37" t="s">
        <v>72</v>
      </c>
      <c r="E174" s="37" t="s">
        <v>326</v>
      </c>
      <c r="F174" s="37"/>
      <c r="G174" s="38"/>
      <c r="H174" s="37" t="s">
        <v>45</v>
      </c>
      <c r="I174" s="37"/>
      <c r="J174" s="37" t="s">
        <v>375</v>
      </c>
      <c r="K174" s="37" t="s">
        <v>360</v>
      </c>
      <c r="L174" s="37" t="s">
        <v>19</v>
      </c>
      <c r="M174" s="37" t="s">
        <v>384</v>
      </c>
      <c r="N174" s="37"/>
      <c r="O174" s="37" t="s">
        <v>362</v>
      </c>
      <c r="P174" s="40">
        <v>9784905343349</v>
      </c>
      <c r="Q174" s="37" t="s">
        <v>73</v>
      </c>
    </row>
    <row r="175" spans="1:17" x14ac:dyDescent="0.45">
      <c r="A175" s="26" t="str">
        <f>B175&amp;COUNTIF($B$2:B175,B175)</f>
        <v>水51</v>
      </c>
      <c r="B175" s="30" t="str">
        <f>ソースデータ!$F175&amp;ソースデータ!$G175</f>
        <v>水5</v>
      </c>
      <c r="C175" s="41">
        <v>5303</v>
      </c>
      <c r="D175" s="42" t="s">
        <v>72</v>
      </c>
      <c r="E175" s="42" t="s">
        <v>326</v>
      </c>
      <c r="F175" s="42" t="s">
        <v>31</v>
      </c>
      <c r="G175" s="43">
        <v>5</v>
      </c>
      <c r="H175" s="42" t="s">
        <v>45</v>
      </c>
      <c r="I175" s="42"/>
      <c r="J175" s="42" t="s">
        <v>375</v>
      </c>
      <c r="K175" s="42" t="s">
        <v>380</v>
      </c>
      <c r="L175" s="42" t="s">
        <v>19</v>
      </c>
      <c r="M175" s="42" t="s">
        <v>385</v>
      </c>
      <c r="N175" s="42"/>
      <c r="O175" s="42" t="s">
        <v>356</v>
      </c>
      <c r="P175" s="44">
        <v>9784411009272</v>
      </c>
      <c r="Q175" s="42" t="s">
        <v>73</v>
      </c>
    </row>
    <row r="176" spans="1:17" x14ac:dyDescent="0.45">
      <c r="A176" s="26" t="str">
        <f>B176&amp;COUNTIF($B$2:B176,B176)</f>
        <v>25</v>
      </c>
      <c r="B176" s="30" t="str">
        <f>ソースデータ!$F176&amp;ソースデータ!$G176</f>
        <v/>
      </c>
      <c r="C176" s="36">
        <v>5501</v>
      </c>
      <c r="D176" s="37" t="s">
        <v>18</v>
      </c>
      <c r="E176" s="37" t="s">
        <v>173</v>
      </c>
      <c r="F176" s="37"/>
      <c r="G176" s="38"/>
      <c r="H176" s="37" t="s">
        <v>150</v>
      </c>
      <c r="I176" s="37"/>
      <c r="J176" s="37" t="s">
        <v>386</v>
      </c>
      <c r="K176" s="37" t="s">
        <v>387</v>
      </c>
      <c r="L176" s="37" t="s">
        <v>19</v>
      </c>
      <c r="M176" s="37" t="s">
        <v>388</v>
      </c>
      <c r="N176" s="37"/>
      <c r="O176" s="37" t="s">
        <v>358</v>
      </c>
      <c r="P176" s="40">
        <v>9784560064207</v>
      </c>
      <c r="Q176" s="37" t="s">
        <v>73</v>
      </c>
    </row>
    <row r="177" spans="1:17" x14ac:dyDescent="0.45">
      <c r="A177" s="26" t="str">
        <f>B177&amp;COUNTIF($B$2:B177,B177)</f>
        <v>26</v>
      </c>
      <c r="B177" s="30" t="str">
        <f>ソースデータ!$F177&amp;ソースデータ!$G177</f>
        <v/>
      </c>
      <c r="C177" s="41">
        <v>5501</v>
      </c>
      <c r="D177" s="42" t="s">
        <v>18</v>
      </c>
      <c r="E177" s="42" t="s">
        <v>173</v>
      </c>
      <c r="F177" s="42"/>
      <c r="G177" s="43"/>
      <c r="H177" s="42" t="s">
        <v>352</v>
      </c>
      <c r="I177" s="42"/>
      <c r="J177" s="42" t="s">
        <v>386</v>
      </c>
      <c r="K177" s="42" t="s">
        <v>389</v>
      </c>
      <c r="L177" s="42" t="s">
        <v>19</v>
      </c>
      <c r="M177" s="42" t="s">
        <v>388</v>
      </c>
      <c r="N177" s="42"/>
      <c r="O177" s="42" t="s">
        <v>358</v>
      </c>
      <c r="P177" s="44">
        <v>9784560064207</v>
      </c>
      <c r="Q177" s="42" t="s">
        <v>73</v>
      </c>
    </row>
    <row r="178" spans="1:17" x14ac:dyDescent="0.45">
      <c r="A178" s="26" t="str">
        <f>B178&amp;COUNTIF($B$2:B178,B178)</f>
        <v>27</v>
      </c>
      <c r="B178" s="30" t="str">
        <f>ソースデータ!$F178&amp;ソースデータ!$G178</f>
        <v/>
      </c>
      <c r="C178" s="36">
        <v>5502</v>
      </c>
      <c r="D178" s="37" t="s">
        <v>18</v>
      </c>
      <c r="E178" s="37" t="s">
        <v>173</v>
      </c>
      <c r="F178" s="37"/>
      <c r="G178" s="38"/>
      <c r="H178" s="37" t="s">
        <v>352</v>
      </c>
      <c r="I178" s="37"/>
      <c r="J178" s="37" t="s">
        <v>386</v>
      </c>
      <c r="K178" s="37" t="s">
        <v>390</v>
      </c>
      <c r="L178" s="37" t="s">
        <v>19</v>
      </c>
      <c r="M178" s="37" t="s">
        <v>391</v>
      </c>
      <c r="N178" s="37"/>
      <c r="O178" s="37" t="s">
        <v>50</v>
      </c>
      <c r="P178" s="40">
        <v>9784255254777</v>
      </c>
      <c r="Q178" s="37" t="s">
        <v>73</v>
      </c>
    </row>
    <row r="179" spans="1:17" x14ac:dyDescent="0.45">
      <c r="A179" s="26" t="str">
        <f>B179&amp;COUNTIF($B$2:B179,B179)</f>
        <v>28</v>
      </c>
      <c r="B179" s="30" t="str">
        <f>ソースデータ!$F179&amp;ソースデータ!$G179</f>
        <v/>
      </c>
      <c r="C179" s="41">
        <v>5503</v>
      </c>
      <c r="D179" s="42" t="s">
        <v>18</v>
      </c>
      <c r="E179" s="42" t="s">
        <v>173</v>
      </c>
      <c r="F179" s="42"/>
      <c r="G179" s="43"/>
      <c r="H179" s="42" t="s">
        <v>359</v>
      </c>
      <c r="I179" s="42"/>
      <c r="J179" s="42" t="s">
        <v>386</v>
      </c>
      <c r="K179" s="42" t="s">
        <v>392</v>
      </c>
      <c r="L179" s="42" t="s">
        <v>19</v>
      </c>
      <c r="M179" s="42" t="s">
        <v>393</v>
      </c>
      <c r="N179" s="42"/>
      <c r="O179" s="42" t="s">
        <v>50</v>
      </c>
      <c r="P179" s="44">
        <v>9784255254227</v>
      </c>
      <c r="Q179" s="42" t="s">
        <v>73</v>
      </c>
    </row>
    <row r="180" spans="1:17" x14ac:dyDescent="0.45">
      <c r="A180" s="26" t="str">
        <f>B180&amp;COUNTIF($B$2:B180,B180)</f>
        <v>29</v>
      </c>
      <c r="B180" s="30" t="str">
        <f>ソースデータ!$F180&amp;ソースデータ!$G180</f>
        <v/>
      </c>
      <c r="C180" s="36">
        <v>5503</v>
      </c>
      <c r="D180" s="37" t="s">
        <v>18</v>
      </c>
      <c r="E180" s="37" t="s">
        <v>173</v>
      </c>
      <c r="F180" s="37"/>
      <c r="G180" s="38"/>
      <c r="H180" s="37" t="s">
        <v>352</v>
      </c>
      <c r="I180" s="37"/>
      <c r="J180" s="37" t="s">
        <v>386</v>
      </c>
      <c r="K180" s="37" t="s">
        <v>392</v>
      </c>
      <c r="L180" s="37" t="s">
        <v>19</v>
      </c>
      <c r="M180" s="37" t="s">
        <v>393</v>
      </c>
      <c r="N180" s="37"/>
      <c r="O180" s="37" t="s">
        <v>50</v>
      </c>
      <c r="P180" s="40">
        <v>9784255254227</v>
      </c>
      <c r="Q180" s="37" t="s">
        <v>73</v>
      </c>
    </row>
    <row r="181" spans="1:17" x14ac:dyDescent="0.45">
      <c r="A181" s="26" t="str">
        <f>B181&amp;COUNTIF($B$2:B181,B181)</f>
        <v>30</v>
      </c>
      <c r="B181" s="30" t="str">
        <f>ソースデータ!$F181&amp;ソースデータ!$G181</f>
        <v/>
      </c>
      <c r="C181" s="41">
        <v>5503</v>
      </c>
      <c r="D181" s="42" t="s">
        <v>18</v>
      </c>
      <c r="E181" s="42" t="s">
        <v>173</v>
      </c>
      <c r="F181" s="42"/>
      <c r="G181" s="43"/>
      <c r="H181" s="42" t="s">
        <v>363</v>
      </c>
      <c r="I181" s="42"/>
      <c r="J181" s="42" t="s">
        <v>386</v>
      </c>
      <c r="K181" s="42" t="s">
        <v>392</v>
      </c>
      <c r="L181" s="42" t="s">
        <v>19</v>
      </c>
      <c r="M181" s="42" t="s">
        <v>393</v>
      </c>
      <c r="N181" s="42"/>
      <c r="O181" s="42" t="s">
        <v>50</v>
      </c>
      <c r="P181" s="44">
        <v>9784255254227</v>
      </c>
      <c r="Q181" s="42" t="s">
        <v>73</v>
      </c>
    </row>
    <row r="182" spans="1:17" x14ac:dyDescent="0.45">
      <c r="A182" s="26" t="str">
        <f>B182&amp;COUNTIF($B$2:B182,B182)</f>
        <v>31</v>
      </c>
      <c r="B182" s="30" t="str">
        <f>ソースデータ!$F182&amp;ソースデータ!$G182</f>
        <v/>
      </c>
      <c r="C182" s="36">
        <v>5503</v>
      </c>
      <c r="D182" s="37" t="s">
        <v>18</v>
      </c>
      <c r="E182" s="37" t="s">
        <v>173</v>
      </c>
      <c r="F182" s="37"/>
      <c r="G182" s="38"/>
      <c r="H182" s="37" t="s">
        <v>359</v>
      </c>
      <c r="I182" s="37"/>
      <c r="J182" s="37" t="s">
        <v>386</v>
      </c>
      <c r="K182" s="37" t="s">
        <v>394</v>
      </c>
      <c r="L182" s="37" t="s">
        <v>19</v>
      </c>
      <c r="M182" s="37" t="s">
        <v>393</v>
      </c>
      <c r="N182" s="37"/>
      <c r="O182" s="37" t="s">
        <v>50</v>
      </c>
      <c r="P182" s="40">
        <v>9784255254227</v>
      </c>
      <c r="Q182" s="37" t="s">
        <v>73</v>
      </c>
    </row>
    <row r="183" spans="1:17" x14ac:dyDescent="0.45">
      <c r="A183" s="26" t="str">
        <f>B183&amp;COUNTIF($B$2:B183,B183)</f>
        <v>32</v>
      </c>
      <c r="B183" s="30" t="str">
        <f>ソースデータ!$F183&amp;ソースデータ!$G183</f>
        <v/>
      </c>
      <c r="C183" s="41">
        <v>5503</v>
      </c>
      <c r="D183" s="42" t="s">
        <v>18</v>
      </c>
      <c r="E183" s="42" t="s">
        <v>173</v>
      </c>
      <c r="F183" s="42"/>
      <c r="G183" s="43"/>
      <c r="H183" s="42" t="s">
        <v>363</v>
      </c>
      <c r="I183" s="42"/>
      <c r="J183" s="42" t="s">
        <v>386</v>
      </c>
      <c r="K183" s="42" t="s">
        <v>394</v>
      </c>
      <c r="L183" s="42" t="s">
        <v>19</v>
      </c>
      <c r="M183" s="42" t="s">
        <v>393</v>
      </c>
      <c r="N183" s="42"/>
      <c r="O183" s="42" t="s">
        <v>50</v>
      </c>
      <c r="P183" s="44">
        <v>9784255254227</v>
      </c>
      <c r="Q183" s="42" t="s">
        <v>73</v>
      </c>
    </row>
    <row r="184" spans="1:17" x14ac:dyDescent="0.45">
      <c r="A184" s="26" t="str">
        <f>B184&amp;COUNTIF($B$2:B184,B184)</f>
        <v>33</v>
      </c>
      <c r="B184" s="30" t="str">
        <f>ソースデータ!$F184&amp;ソースデータ!$G184</f>
        <v/>
      </c>
      <c r="C184" s="36">
        <v>5503</v>
      </c>
      <c r="D184" s="37" t="s">
        <v>18</v>
      </c>
      <c r="E184" s="37" t="s">
        <v>173</v>
      </c>
      <c r="F184" s="37"/>
      <c r="G184" s="38"/>
      <c r="H184" s="37" t="s">
        <v>364</v>
      </c>
      <c r="I184" s="37"/>
      <c r="J184" s="37" t="s">
        <v>386</v>
      </c>
      <c r="K184" s="37" t="s">
        <v>395</v>
      </c>
      <c r="L184" s="37" t="s">
        <v>19</v>
      </c>
      <c r="M184" s="37" t="s">
        <v>393</v>
      </c>
      <c r="N184" s="37"/>
      <c r="O184" s="37" t="s">
        <v>50</v>
      </c>
      <c r="P184" s="40">
        <v>9784255254227</v>
      </c>
      <c r="Q184" s="37" t="s">
        <v>73</v>
      </c>
    </row>
    <row r="185" spans="1:17" x14ac:dyDescent="0.45">
      <c r="A185" s="26" t="str">
        <f>B185&amp;COUNTIF($B$2:B185,B185)</f>
        <v>34</v>
      </c>
      <c r="B185" s="30" t="str">
        <f>ソースデータ!$F185&amp;ソースデータ!$G185</f>
        <v/>
      </c>
      <c r="C185" s="41">
        <v>5504</v>
      </c>
      <c r="D185" s="42" t="s">
        <v>18</v>
      </c>
      <c r="E185" s="42" t="s">
        <v>173</v>
      </c>
      <c r="F185" s="42"/>
      <c r="G185" s="43"/>
      <c r="H185" s="42" t="s">
        <v>352</v>
      </c>
      <c r="I185" s="42"/>
      <c r="J185" s="42" t="s">
        <v>386</v>
      </c>
      <c r="K185" s="42" t="s">
        <v>394</v>
      </c>
      <c r="L185" s="42" t="s">
        <v>19</v>
      </c>
      <c r="M185" s="42" t="s">
        <v>396</v>
      </c>
      <c r="N185" s="42"/>
      <c r="O185" s="42" t="s">
        <v>397</v>
      </c>
      <c r="P185" s="44">
        <v>9784261012736</v>
      </c>
      <c r="Q185" s="42" t="s">
        <v>73</v>
      </c>
    </row>
    <row r="186" spans="1:17" x14ac:dyDescent="0.45">
      <c r="A186" s="26" t="str">
        <f>B186&amp;COUNTIF($B$2:B186,B186)</f>
        <v>35</v>
      </c>
      <c r="B186" s="30" t="str">
        <f>ソースデータ!$F186&amp;ソースデータ!$G186</f>
        <v/>
      </c>
      <c r="C186" s="36">
        <v>5505</v>
      </c>
      <c r="D186" s="37" t="s">
        <v>18</v>
      </c>
      <c r="E186" s="37" t="s">
        <v>173</v>
      </c>
      <c r="F186" s="37"/>
      <c r="G186" s="38"/>
      <c r="H186" s="37" t="s">
        <v>150</v>
      </c>
      <c r="I186" s="37"/>
      <c r="J186" s="37" t="s">
        <v>386</v>
      </c>
      <c r="K186" s="37" t="s">
        <v>398</v>
      </c>
      <c r="L186" s="37" t="s">
        <v>19</v>
      </c>
      <c r="M186" s="37" t="s">
        <v>399</v>
      </c>
      <c r="N186" s="37"/>
      <c r="O186" s="37" t="s">
        <v>50</v>
      </c>
      <c r="P186" s="40">
        <v>9784255254807</v>
      </c>
      <c r="Q186" s="37" t="s">
        <v>73</v>
      </c>
    </row>
    <row r="187" spans="1:17" x14ac:dyDescent="0.45">
      <c r="A187" s="26" t="str">
        <f>B187&amp;COUNTIF($B$2:B187,B187)</f>
        <v>36</v>
      </c>
      <c r="B187" s="30" t="str">
        <f>ソースデータ!$F187&amp;ソースデータ!$G187</f>
        <v/>
      </c>
      <c r="C187" s="41">
        <v>5506</v>
      </c>
      <c r="D187" s="42" t="s">
        <v>18</v>
      </c>
      <c r="E187" s="42" t="s">
        <v>173</v>
      </c>
      <c r="F187" s="42"/>
      <c r="G187" s="43"/>
      <c r="H187" s="42" t="s">
        <v>359</v>
      </c>
      <c r="I187" s="42"/>
      <c r="J187" s="42" t="s">
        <v>386</v>
      </c>
      <c r="K187" s="42" t="s">
        <v>400</v>
      </c>
      <c r="L187" s="42" t="s">
        <v>19</v>
      </c>
      <c r="M187" s="42" t="s">
        <v>401</v>
      </c>
      <c r="N187" s="42"/>
      <c r="O187" s="42" t="s">
        <v>50</v>
      </c>
      <c r="P187" s="44">
        <v>9784255254753</v>
      </c>
      <c r="Q187" s="42" t="s">
        <v>73</v>
      </c>
    </row>
    <row r="188" spans="1:17" x14ac:dyDescent="0.45">
      <c r="A188" s="26" t="str">
        <f>B188&amp;COUNTIF($B$2:B188,B188)</f>
        <v>37</v>
      </c>
      <c r="B188" s="30" t="str">
        <f>ソースデータ!$F188&amp;ソースデータ!$G188</f>
        <v/>
      </c>
      <c r="C188" s="36">
        <v>5506</v>
      </c>
      <c r="D188" s="37" t="s">
        <v>18</v>
      </c>
      <c r="E188" s="37" t="s">
        <v>173</v>
      </c>
      <c r="F188" s="37"/>
      <c r="G188" s="38"/>
      <c r="H188" s="37" t="s">
        <v>150</v>
      </c>
      <c r="I188" s="37"/>
      <c r="J188" s="37" t="s">
        <v>386</v>
      </c>
      <c r="K188" s="37" t="s">
        <v>400</v>
      </c>
      <c r="L188" s="37" t="s">
        <v>19</v>
      </c>
      <c r="M188" s="37" t="s">
        <v>401</v>
      </c>
      <c r="N188" s="37"/>
      <c r="O188" s="37" t="s">
        <v>50</v>
      </c>
      <c r="P188" s="40">
        <v>9784255254753</v>
      </c>
      <c r="Q188" s="37" t="s">
        <v>73</v>
      </c>
    </row>
    <row r="189" spans="1:17" x14ac:dyDescent="0.45">
      <c r="A189" s="26" t="str">
        <f>B189&amp;COUNTIF($B$2:B189,B189)</f>
        <v>38</v>
      </c>
      <c r="B189" s="30" t="str">
        <f>ソースデータ!$F189&amp;ソースデータ!$G189</f>
        <v/>
      </c>
      <c r="C189" s="41">
        <v>5507</v>
      </c>
      <c r="D189" s="42" t="s">
        <v>18</v>
      </c>
      <c r="E189" s="42" t="s">
        <v>173</v>
      </c>
      <c r="F189" s="42"/>
      <c r="G189" s="43"/>
      <c r="H189" s="42" t="s">
        <v>150</v>
      </c>
      <c r="I189" s="42"/>
      <c r="J189" s="42" t="s">
        <v>386</v>
      </c>
      <c r="K189" s="42" t="s">
        <v>402</v>
      </c>
      <c r="L189" s="42" t="s">
        <v>19</v>
      </c>
      <c r="M189" s="42" t="s">
        <v>403</v>
      </c>
      <c r="N189" s="42"/>
      <c r="O189" s="42" t="s">
        <v>397</v>
      </c>
      <c r="P189" s="44">
        <v>9784261012569</v>
      </c>
      <c r="Q189" s="42" t="s">
        <v>73</v>
      </c>
    </row>
    <row r="190" spans="1:17" x14ac:dyDescent="0.45">
      <c r="A190" s="26" t="str">
        <f>B190&amp;COUNTIF($B$2:B190,B190)</f>
        <v>39</v>
      </c>
      <c r="B190" s="30" t="str">
        <f>ソースデータ!$F190&amp;ソースデータ!$G190</f>
        <v/>
      </c>
      <c r="C190" s="36">
        <v>5508</v>
      </c>
      <c r="D190" s="37" t="s">
        <v>18</v>
      </c>
      <c r="E190" s="37" t="s">
        <v>173</v>
      </c>
      <c r="F190" s="37"/>
      <c r="G190" s="38"/>
      <c r="H190" s="37" t="s">
        <v>352</v>
      </c>
      <c r="I190" s="37"/>
      <c r="J190" s="37" t="s">
        <v>386</v>
      </c>
      <c r="K190" s="37" t="s">
        <v>404</v>
      </c>
      <c r="L190" s="37" t="s">
        <v>19</v>
      </c>
      <c r="M190" s="37" t="s">
        <v>405</v>
      </c>
      <c r="N190" s="37"/>
      <c r="O190" s="37" t="s">
        <v>50</v>
      </c>
      <c r="P190" s="40">
        <v>9784255254050</v>
      </c>
      <c r="Q190" s="37" t="s">
        <v>73</v>
      </c>
    </row>
    <row r="191" spans="1:17" x14ac:dyDescent="0.45">
      <c r="A191" s="26" t="str">
        <f>B191&amp;COUNTIF($B$2:B191,B191)</f>
        <v>40</v>
      </c>
      <c r="B191" s="30" t="str">
        <f>ソースデータ!$F191&amp;ソースデータ!$G191</f>
        <v/>
      </c>
      <c r="C191" s="41">
        <v>5508</v>
      </c>
      <c r="D191" s="42" t="s">
        <v>18</v>
      </c>
      <c r="E191" s="42" t="s">
        <v>173</v>
      </c>
      <c r="F191" s="42"/>
      <c r="G191" s="43"/>
      <c r="H191" s="42" t="s">
        <v>363</v>
      </c>
      <c r="I191" s="42"/>
      <c r="J191" s="42" t="s">
        <v>386</v>
      </c>
      <c r="K191" s="42" t="s">
        <v>406</v>
      </c>
      <c r="L191" s="42" t="s">
        <v>19</v>
      </c>
      <c r="M191" s="42" t="s">
        <v>405</v>
      </c>
      <c r="N191" s="42"/>
      <c r="O191" s="42" t="s">
        <v>50</v>
      </c>
      <c r="P191" s="44">
        <v>9784255254050</v>
      </c>
      <c r="Q191" s="42" t="s">
        <v>73</v>
      </c>
    </row>
    <row r="192" spans="1:17" x14ac:dyDescent="0.45">
      <c r="A192" s="26" t="str">
        <f>B192&amp;COUNTIF($B$2:B192,B192)</f>
        <v>41</v>
      </c>
      <c r="B192" s="30" t="str">
        <f>ソースデータ!$F192&amp;ソースデータ!$G192</f>
        <v/>
      </c>
      <c r="C192" s="36">
        <v>5509</v>
      </c>
      <c r="D192" s="37" t="s">
        <v>18</v>
      </c>
      <c r="E192" s="37" t="s">
        <v>173</v>
      </c>
      <c r="F192" s="37"/>
      <c r="G192" s="38"/>
      <c r="H192" s="37" t="s">
        <v>363</v>
      </c>
      <c r="I192" s="37"/>
      <c r="J192" s="37" t="s">
        <v>386</v>
      </c>
      <c r="K192" s="37" t="s">
        <v>51</v>
      </c>
      <c r="L192" s="37" t="s">
        <v>19</v>
      </c>
      <c r="M192" s="37" t="s">
        <v>52</v>
      </c>
      <c r="N192" s="37"/>
      <c r="O192" s="37" t="s">
        <v>53</v>
      </c>
      <c r="P192" s="40">
        <v>9784810208955</v>
      </c>
      <c r="Q192" s="37" t="s">
        <v>73</v>
      </c>
    </row>
    <row r="193" spans="1:17" x14ac:dyDescent="0.45">
      <c r="A193" s="26" t="str">
        <f>B193&amp;COUNTIF($B$2:B193,B193)</f>
        <v>42</v>
      </c>
      <c r="B193" s="30" t="str">
        <f>ソースデータ!$F193&amp;ソースデータ!$G193</f>
        <v/>
      </c>
      <c r="C193" s="41">
        <v>5510</v>
      </c>
      <c r="D193" s="42" t="s">
        <v>18</v>
      </c>
      <c r="E193" s="42" t="s">
        <v>173</v>
      </c>
      <c r="F193" s="42"/>
      <c r="G193" s="43"/>
      <c r="H193" s="42" t="s">
        <v>364</v>
      </c>
      <c r="I193" s="42"/>
      <c r="J193" s="42" t="s">
        <v>386</v>
      </c>
      <c r="K193" s="42" t="s">
        <v>51</v>
      </c>
      <c r="L193" s="42" t="s">
        <v>19</v>
      </c>
      <c r="M193" s="42" t="s">
        <v>407</v>
      </c>
      <c r="N193" s="42"/>
      <c r="O193" s="42" t="s">
        <v>397</v>
      </c>
      <c r="P193" s="44">
        <v>9784261012767</v>
      </c>
      <c r="Q193" s="42" t="s">
        <v>73</v>
      </c>
    </row>
    <row r="194" spans="1:17" x14ac:dyDescent="0.45">
      <c r="A194" s="26" t="str">
        <f>B194&amp;COUNTIF($B$2:B194,B194)</f>
        <v>43</v>
      </c>
      <c r="B194" s="30" t="str">
        <f>ソースデータ!$F194&amp;ソースデータ!$G194</f>
        <v/>
      </c>
      <c r="C194" s="36">
        <v>5511</v>
      </c>
      <c r="D194" s="37" t="s">
        <v>18</v>
      </c>
      <c r="E194" s="37" t="s">
        <v>173</v>
      </c>
      <c r="F194" s="37"/>
      <c r="G194" s="38"/>
      <c r="H194" s="37" t="s">
        <v>150</v>
      </c>
      <c r="I194" s="37"/>
      <c r="J194" s="37" t="s">
        <v>353</v>
      </c>
      <c r="K194" s="37" t="s">
        <v>87</v>
      </c>
      <c r="L194" s="37" t="s">
        <v>19</v>
      </c>
      <c r="M194" s="37" t="s">
        <v>408</v>
      </c>
      <c r="N194" s="37"/>
      <c r="O194" s="37" t="s">
        <v>358</v>
      </c>
      <c r="P194" s="40">
        <v>9784560064368</v>
      </c>
      <c r="Q194" s="37" t="s">
        <v>73</v>
      </c>
    </row>
    <row r="195" spans="1:17" x14ac:dyDescent="0.45">
      <c r="A195" s="26" t="str">
        <f>B195&amp;COUNTIF($B$2:B195,B195)</f>
        <v>44</v>
      </c>
      <c r="B195" s="30" t="str">
        <f>ソースデータ!$F195&amp;ソースデータ!$G195</f>
        <v/>
      </c>
      <c r="C195" s="41">
        <v>5512</v>
      </c>
      <c r="D195" s="42" t="s">
        <v>18</v>
      </c>
      <c r="E195" s="42" t="s">
        <v>173</v>
      </c>
      <c r="F195" s="42"/>
      <c r="G195" s="43"/>
      <c r="H195" s="42" t="s">
        <v>364</v>
      </c>
      <c r="I195" s="42"/>
      <c r="J195" s="42" t="s">
        <v>386</v>
      </c>
      <c r="K195" s="42" t="s">
        <v>409</v>
      </c>
      <c r="L195" s="42" t="s">
        <v>19</v>
      </c>
      <c r="M195" s="42" t="s">
        <v>410</v>
      </c>
      <c r="N195" s="42"/>
      <c r="O195" s="42" t="s">
        <v>65</v>
      </c>
      <c r="P195" s="44">
        <v>9784384123081</v>
      </c>
      <c r="Q195" s="42" t="s">
        <v>73</v>
      </c>
    </row>
    <row r="196" spans="1:17" x14ac:dyDescent="0.45">
      <c r="A196" s="26" t="str">
        <f>B196&amp;COUNTIF($B$2:B196,B196)</f>
        <v>水111</v>
      </c>
      <c r="B196" s="30" t="str">
        <f>ソースデータ!$F196&amp;ソースデータ!$G196</f>
        <v>水1</v>
      </c>
      <c r="C196" s="36">
        <v>5701</v>
      </c>
      <c r="D196" s="37" t="s">
        <v>72</v>
      </c>
      <c r="E196" s="37" t="s">
        <v>326</v>
      </c>
      <c r="F196" s="37" t="s">
        <v>31</v>
      </c>
      <c r="G196" s="38">
        <v>1</v>
      </c>
      <c r="H196" s="37" t="s">
        <v>364</v>
      </c>
      <c r="I196" s="37"/>
      <c r="J196" s="37" t="s">
        <v>411</v>
      </c>
      <c r="K196" s="37" t="s">
        <v>394</v>
      </c>
      <c r="L196" s="37" t="s">
        <v>19</v>
      </c>
      <c r="M196" s="37" t="s">
        <v>412</v>
      </c>
      <c r="N196" s="37"/>
      <c r="O196" s="37" t="s">
        <v>65</v>
      </c>
      <c r="P196" s="40">
        <v>9784384130966</v>
      </c>
      <c r="Q196" s="37" t="s">
        <v>73</v>
      </c>
    </row>
    <row r="197" spans="1:17" x14ac:dyDescent="0.45">
      <c r="A197" s="26" t="str">
        <f>B197&amp;COUNTIF($B$2:B197,B197)</f>
        <v>木27</v>
      </c>
      <c r="B197" s="30" t="str">
        <f>ソースデータ!$F197&amp;ソースデータ!$G197</f>
        <v>木2</v>
      </c>
      <c r="C197" s="41">
        <v>5702</v>
      </c>
      <c r="D197" s="42" t="s">
        <v>72</v>
      </c>
      <c r="E197" s="42" t="s">
        <v>326</v>
      </c>
      <c r="F197" s="42" t="s">
        <v>34</v>
      </c>
      <c r="G197" s="43">
        <v>2</v>
      </c>
      <c r="H197" s="42" t="s">
        <v>359</v>
      </c>
      <c r="I197" s="42"/>
      <c r="J197" s="42" t="s">
        <v>411</v>
      </c>
      <c r="K197" s="42" t="s">
        <v>413</v>
      </c>
      <c r="L197" s="42" t="s">
        <v>19</v>
      </c>
      <c r="M197" s="42" t="s">
        <v>414</v>
      </c>
      <c r="N197" s="42"/>
      <c r="O197" s="42" t="s">
        <v>50</v>
      </c>
      <c r="P197" s="44">
        <v>9784255253053</v>
      </c>
      <c r="Q197" s="42" t="s">
        <v>73</v>
      </c>
    </row>
    <row r="198" spans="1:17" x14ac:dyDescent="0.45">
      <c r="A198" s="26" t="str">
        <f>B198&amp;COUNTIF($B$2:B198,B198)</f>
        <v>火54</v>
      </c>
      <c r="B198" s="30" t="str">
        <f>ソースデータ!$F198&amp;ソースデータ!$G198</f>
        <v>火5</v>
      </c>
      <c r="C198" s="36">
        <v>5703</v>
      </c>
      <c r="D198" s="37" t="s">
        <v>72</v>
      </c>
      <c r="E198" s="37" t="s">
        <v>326</v>
      </c>
      <c r="F198" s="37" t="s">
        <v>42</v>
      </c>
      <c r="G198" s="38">
        <v>5</v>
      </c>
      <c r="H198" s="37" t="s">
        <v>45</v>
      </c>
      <c r="I198" s="37"/>
      <c r="J198" s="37" t="s">
        <v>411</v>
      </c>
      <c r="K198" s="37" t="s">
        <v>415</v>
      </c>
      <c r="L198" s="37" t="s">
        <v>19</v>
      </c>
      <c r="M198" s="37" t="s">
        <v>416</v>
      </c>
      <c r="N198" s="37"/>
      <c r="O198" s="37" t="s">
        <v>50</v>
      </c>
      <c r="P198" s="40">
        <v>9784255254395</v>
      </c>
      <c r="Q198" s="37" t="s">
        <v>73</v>
      </c>
    </row>
    <row r="199" spans="1:17" x14ac:dyDescent="0.45">
      <c r="A199" s="26" t="str">
        <f>B199&amp;COUNTIF($B$2:B199,B199)</f>
        <v>水112</v>
      </c>
      <c r="B199" s="30" t="str">
        <f>ソースデータ!$F199&amp;ソースデータ!$G199</f>
        <v>水1</v>
      </c>
      <c r="C199" s="41">
        <v>5704</v>
      </c>
      <c r="D199" s="42" t="s">
        <v>72</v>
      </c>
      <c r="E199" s="42" t="s">
        <v>326</v>
      </c>
      <c r="F199" s="42" t="s">
        <v>31</v>
      </c>
      <c r="G199" s="43">
        <v>1</v>
      </c>
      <c r="H199" s="42" t="s">
        <v>364</v>
      </c>
      <c r="I199" s="42"/>
      <c r="J199" s="42" t="s">
        <v>411</v>
      </c>
      <c r="K199" s="42" t="s">
        <v>400</v>
      </c>
      <c r="L199" s="42" t="s">
        <v>19</v>
      </c>
      <c r="M199" s="42" t="s">
        <v>417</v>
      </c>
      <c r="N199" s="42"/>
      <c r="O199" s="42" t="s">
        <v>50</v>
      </c>
      <c r="P199" s="44">
        <v>9784255254098</v>
      </c>
      <c r="Q199" s="42" t="s">
        <v>73</v>
      </c>
    </row>
    <row r="200" spans="1:17" x14ac:dyDescent="0.45">
      <c r="A200" s="26" t="str">
        <f>B200&amp;COUNTIF($B$2:B200,B200)</f>
        <v>水113</v>
      </c>
      <c r="B200" s="30" t="str">
        <f>ソースデータ!$F200&amp;ソースデータ!$G200</f>
        <v>水1</v>
      </c>
      <c r="C200" s="36">
        <v>5705</v>
      </c>
      <c r="D200" s="37" t="s">
        <v>72</v>
      </c>
      <c r="E200" s="37" t="s">
        <v>326</v>
      </c>
      <c r="F200" s="37" t="s">
        <v>31</v>
      </c>
      <c r="G200" s="38">
        <v>1</v>
      </c>
      <c r="H200" s="37" t="s">
        <v>364</v>
      </c>
      <c r="I200" s="37"/>
      <c r="J200" s="37" t="s">
        <v>411</v>
      </c>
      <c r="K200" s="37" t="s">
        <v>51</v>
      </c>
      <c r="L200" s="37" t="s">
        <v>19</v>
      </c>
      <c r="M200" s="37" t="s">
        <v>418</v>
      </c>
      <c r="N200" s="37"/>
      <c r="O200" s="37" t="s">
        <v>50</v>
      </c>
      <c r="P200" s="40">
        <v>9784255254173</v>
      </c>
      <c r="Q200" s="37" t="s">
        <v>73</v>
      </c>
    </row>
    <row r="201" spans="1:17" x14ac:dyDescent="0.45">
      <c r="A201" s="26" t="str">
        <f>B201&amp;COUNTIF($B$2:B201,B201)</f>
        <v>木28</v>
      </c>
      <c r="B201" s="30" t="str">
        <f>ソースデータ!$F201&amp;ソースデータ!$G201</f>
        <v>木2</v>
      </c>
      <c r="C201" s="41">
        <v>5706</v>
      </c>
      <c r="D201" s="42" t="s">
        <v>72</v>
      </c>
      <c r="E201" s="42" t="s">
        <v>326</v>
      </c>
      <c r="F201" s="42" t="s">
        <v>34</v>
      </c>
      <c r="G201" s="43">
        <v>2</v>
      </c>
      <c r="H201" s="42" t="s">
        <v>359</v>
      </c>
      <c r="I201" s="42"/>
      <c r="J201" s="42" t="s">
        <v>411</v>
      </c>
      <c r="K201" s="42" t="s">
        <v>87</v>
      </c>
      <c r="L201" s="42" t="s">
        <v>19</v>
      </c>
      <c r="M201" s="42" t="s">
        <v>419</v>
      </c>
      <c r="N201" s="42"/>
      <c r="O201" s="42" t="s">
        <v>358</v>
      </c>
      <c r="P201" s="44">
        <v>9784560064238</v>
      </c>
      <c r="Q201" s="42" t="s">
        <v>73</v>
      </c>
    </row>
    <row r="202" spans="1:17" x14ac:dyDescent="0.45">
      <c r="A202" s="26" t="str">
        <f>B202&amp;COUNTIF($B$2:B202,B202)</f>
        <v>木56</v>
      </c>
      <c r="B202" s="30" t="str">
        <f>ソースデータ!$F202&amp;ソースデータ!$G202</f>
        <v>木5</v>
      </c>
      <c r="C202" s="36">
        <v>5706</v>
      </c>
      <c r="D202" s="37" t="s">
        <v>72</v>
      </c>
      <c r="E202" s="37" t="s">
        <v>326</v>
      </c>
      <c r="F202" s="37" t="s">
        <v>34</v>
      </c>
      <c r="G202" s="38">
        <v>5</v>
      </c>
      <c r="H202" s="37" t="s">
        <v>45</v>
      </c>
      <c r="I202" s="37"/>
      <c r="J202" s="37" t="s">
        <v>411</v>
      </c>
      <c r="K202" s="37" t="s">
        <v>87</v>
      </c>
      <c r="L202" s="37" t="s">
        <v>19</v>
      </c>
      <c r="M202" s="37" t="s">
        <v>419</v>
      </c>
      <c r="N202" s="37"/>
      <c r="O202" s="37" t="s">
        <v>358</v>
      </c>
      <c r="P202" s="40">
        <v>9784560064238</v>
      </c>
      <c r="Q202" s="37" t="s">
        <v>73</v>
      </c>
    </row>
    <row r="203" spans="1:17" x14ac:dyDescent="0.45">
      <c r="A203" s="26" t="str">
        <f>B203&amp;COUNTIF($B$2:B203,B203)</f>
        <v>水52</v>
      </c>
      <c r="B203" s="30" t="str">
        <f>ソースデータ!$F203&amp;ソースデータ!$G203</f>
        <v>水5</v>
      </c>
      <c r="C203" s="41">
        <v>5707</v>
      </c>
      <c r="D203" s="42" t="s">
        <v>420</v>
      </c>
      <c r="E203" s="42" t="s">
        <v>421</v>
      </c>
      <c r="F203" s="42" t="s">
        <v>31</v>
      </c>
      <c r="G203" s="43">
        <v>5</v>
      </c>
      <c r="H203" s="42" t="s">
        <v>45</v>
      </c>
      <c r="I203" s="42"/>
      <c r="J203" s="42" t="s">
        <v>85</v>
      </c>
      <c r="K203" s="42" t="s">
        <v>400</v>
      </c>
      <c r="L203" s="42" t="s">
        <v>19</v>
      </c>
      <c r="M203" s="42" t="s">
        <v>422</v>
      </c>
      <c r="N203" s="42"/>
      <c r="O203" s="42" t="s">
        <v>65</v>
      </c>
      <c r="P203" s="44">
        <v>9784384131048</v>
      </c>
      <c r="Q203" s="42" t="s">
        <v>73</v>
      </c>
    </row>
    <row r="204" spans="1:17" x14ac:dyDescent="0.45">
      <c r="A204" s="26" t="str">
        <f>B204&amp;COUNTIF($B$2:B204,B204)</f>
        <v>45</v>
      </c>
      <c r="B204" s="30" t="str">
        <f>ソースデータ!$F204&amp;ソースデータ!$G204</f>
        <v/>
      </c>
      <c r="C204" s="36">
        <v>5708</v>
      </c>
      <c r="D204" s="37" t="s">
        <v>72</v>
      </c>
      <c r="E204" s="37" t="s">
        <v>326</v>
      </c>
      <c r="F204" s="37"/>
      <c r="G204" s="38"/>
      <c r="H204" s="37" t="s">
        <v>423</v>
      </c>
      <c r="I204" s="37"/>
      <c r="J204" s="37" t="s">
        <v>424</v>
      </c>
      <c r="K204" s="37" t="s">
        <v>409</v>
      </c>
      <c r="L204" s="37" t="s">
        <v>19</v>
      </c>
      <c r="M204" s="37" t="s">
        <v>425</v>
      </c>
      <c r="N204" s="37"/>
      <c r="O204" s="37" t="s">
        <v>65</v>
      </c>
      <c r="P204" s="40"/>
      <c r="Q204" s="37" t="s">
        <v>73</v>
      </c>
    </row>
    <row r="205" spans="1:17" x14ac:dyDescent="0.45">
      <c r="A205" s="26" t="str">
        <f>B205&amp;COUNTIF($B$2:B205,B205)</f>
        <v>火112</v>
      </c>
      <c r="B205" s="30" t="str">
        <f>ソースデータ!$F205&amp;ソースデータ!$G205</f>
        <v>火1</v>
      </c>
      <c r="C205" s="41">
        <v>6101</v>
      </c>
      <c r="D205" s="42" t="s">
        <v>18</v>
      </c>
      <c r="E205" s="42" t="s">
        <v>173</v>
      </c>
      <c r="F205" s="42" t="s">
        <v>42</v>
      </c>
      <c r="G205" s="43">
        <v>1</v>
      </c>
      <c r="H205" s="42" t="s">
        <v>45</v>
      </c>
      <c r="I205" s="42"/>
      <c r="J205" s="42" t="s">
        <v>426</v>
      </c>
      <c r="K205" s="42" t="s">
        <v>427</v>
      </c>
      <c r="L205" s="42" t="s">
        <v>19</v>
      </c>
      <c r="M205" s="42" t="s">
        <v>428</v>
      </c>
      <c r="N205" s="42"/>
      <c r="O205" s="42" t="s">
        <v>50</v>
      </c>
      <c r="P205" s="44">
        <v>9784255453750</v>
      </c>
      <c r="Q205" s="42" t="s">
        <v>84</v>
      </c>
    </row>
    <row r="206" spans="1:17" x14ac:dyDescent="0.45">
      <c r="A206" s="26" t="str">
        <f>B206&amp;COUNTIF($B$2:B206,B206)</f>
        <v>火210</v>
      </c>
      <c r="B206" s="30" t="str">
        <f>ソースデータ!$F206&amp;ソースデータ!$G206</f>
        <v>火2</v>
      </c>
      <c r="C206" s="36">
        <v>6101</v>
      </c>
      <c r="D206" s="37" t="s">
        <v>18</v>
      </c>
      <c r="E206" s="37" t="s">
        <v>173</v>
      </c>
      <c r="F206" s="37" t="s">
        <v>42</v>
      </c>
      <c r="G206" s="38">
        <v>2</v>
      </c>
      <c r="H206" s="37" t="s">
        <v>45</v>
      </c>
      <c r="I206" s="37"/>
      <c r="J206" s="37" t="s">
        <v>426</v>
      </c>
      <c r="K206" s="37" t="s">
        <v>429</v>
      </c>
      <c r="L206" s="37" t="s">
        <v>19</v>
      </c>
      <c r="M206" s="37" t="s">
        <v>428</v>
      </c>
      <c r="N206" s="37"/>
      <c r="O206" s="37" t="s">
        <v>50</v>
      </c>
      <c r="P206" s="40">
        <v>9784255453750</v>
      </c>
      <c r="Q206" s="37" t="s">
        <v>84</v>
      </c>
    </row>
    <row r="207" spans="1:17" x14ac:dyDescent="0.45">
      <c r="A207" s="26" t="str">
        <f>B207&amp;COUNTIF($B$2:B207,B207)</f>
        <v>火314</v>
      </c>
      <c r="B207" s="30" t="str">
        <f>ソースデータ!$F207&amp;ソースデータ!$G207</f>
        <v>火3</v>
      </c>
      <c r="C207" s="41">
        <v>6101</v>
      </c>
      <c r="D207" s="42" t="s">
        <v>18</v>
      </c>
      <c r="E207" s="42" t="s">
        <v>173</v>
      </c>
      <c r="F207" s="42" t="s">
        <v>42</v>
      </c>
      <c r="G207" s="43">
        <v>3</v>
      </c>
      <c r="H207" s="42" t="s">
        <v>45</v>
      </c>
      <c r="I207" s="42"/>
      <c r="J207" s="42" t="s">
        <v>426</v>
      </c>
      <c r="K207" s="42" t="s">
        <v>430</v>
      </c>
      <c r="L207" s="42" t="s">
        <v>19</v>
      </c>
      <c r="M207" s="42" t="s">
        <v>428</v>
      </c>
      <c r="N207" s="42"/>
      <c r="O207" s="42" t="s">
        <v>50</v>
      </c>
      <c r="P207" s="44">
        <v>9784255453750</v>
      </c>
      <c r="Q207" s="42" t="s">
        <v>84</v>
      </c>
    </row>
    <row r="208" spans="1:17" x14ac:dyDescent="0.45">
      <c r="A208" s="26" t="str">
        <f>B208&amp;COUNTIF($B$2:B208,B208)</f>
        <v>火47</v>
      </c>
      <c r="B208" s="30" t="str">
        <f>ソースデータ!$F208&amp;ソースデータ!$G208</f>
        <v>火4</v>
      </c>
      <c r="C208" s="36">
        <v>6101</v>
      </c>
      <c r="D208" s="37" t="s">
        <v>18</v>
      </c>
      <c r="E208" s="37" t="s">
        <v>173</v>
      </c>
      <c r="F208" s="37" t="s">
        <v>42</v>
      </c>
      <c r="G208" s="38">
        <v>4</v>
      </c>
      <c r="H208" s="37" t="s">
        <v>45</v>
      </c>
      <c r="I208" s="37"/>
      <c r="J208" s="37" t="s">
        <v>426</v>
      </c>
      <c r="K208" s="37" t="s">
        <v>431</v>
      </c>
      <c r="L208" s="37" t="s">
        <v>19</v>
      </c>
      <c r="M208" s="37" t="s">
        <v>428</v>
      </c>
      <c r="N208" s="37"/>
      <c r="O208" s="37" t="s">
        <v>50</v>
      </c>
      <c r="P208" s="40">
        <v>9784255453750</v>
      </c>
      <c r="Q208" s="37" t="s">
        <v>84</v>
      </c>
    </row>
    <row r="209" spans="1:17" x14ac:dyDescent="0.45">
      <c r="A209" s="26" t="str">
        <f>B209&amp;COUNTIF($B$2:B209,B209)</f>
        <v>水215</v>
      </c>
      <c r="B209" s="30" t="str">
        <f>ソースデータ!$F209&amp;ソースデータ!$G209</f>
        <v>水2</v>
      </c>
      <c r="C209" s="41">
        <v>6101</v>
      </c>
      <c r="D209" s="42" t="s">
        <v>18</v>
      </c>
      <c r="E209" s="42" t="s">
        <v>173</v>
      </c>
      <c r="F209" s="42" t="s">
        <v>31</v>
      </c>
      <c r="G209" s="43">
        <v>2</v>
      </c>
      <c r="H209" s="42" t="s">
        <v>45</v>
      </c>
      <c r="I209" s="42"/>
      <c r="J209" s="42" t="s">
        <v>426</v>
      </c>
      <c r="K209" s="42" t="s">
        <v>432</v>
      </c>
      <c r="L209" s="42" t="s">
        <v>19</v>
      </c>
      <c r="M209" s="42" t="s">
        <v>428</v>
      </c>
      <c r="N209" s="42"/>
      <c r="O209" s="42" t="s">
        <v>50</v>
      </c>
      <c r="P209" s="44">
        <v>9784255453750</v>
      </c>
      <c r="Q209" s="42" t="s">
        <v>84</v>
      </c>
    </row>
    <row r="210" spans="1:17" x14ac:dyDescent="0.45">
      <c r="A210" s="26" t="str">
        <f>B210&amp;COUNTIF($B$2:B210,B210)</f>
        <v>水38</v>
      </c>
      <c r="B210" s="30" t="str">
        <f>ソースデータ!$F210&amp;ソースデータ!$G210</f>
        <v>水3</v>
      </c>
      <c r="C210" s="36">
        <v>6101</v>
      </c>
      <c r="D210" s="37" t="s">
        <v>18</v>
      </c>
      <c r="E210" s="37" t="s">
        <v>173</v>
      </c>
      <c r="F210" s="37" t="s">
        <v>31</v>
      </c>
      <c r="G210" s="38">
        <v>3</v>
      </c>
      <c r="H210" s="37" t="s">
        <v>45</v>
      </c>
      <c r="I210" s="37"/>
      <c r="J210" s="37" t="s">
        <v>426</v>
      </c>
      <c r="K210" s="37" t="s">
        <v>433</v>
      </c>
      <c r="L210" s="37" t="s">
        <v>19</v>
      </c>
      <c r="M210" s="37" t="s">
        <v>428</v>
      </c>
      <c r="N210" s="37"/>
      <c r="O210" s="37" t="s">
        <v>50</v>
      </c>
      <c r="P210" s="40">
        <v>9784255453750</v>
      </c>
      <c r="Q210" s="37" t="s">
        <v>84</v>
      </c>
    </row>
    <row r="211" spans="1:17" x14ac:dyDescent="0.45">
      <c r="A211" s="26" t="str">
        <f>B211&amp;COUNTIF($B$2:B211,B211)</f>
        <v>木29</v>
      </c>
      <c r="B211" s="30" t="str">
        <f>ソースデータ!$F211&amp;ソースデータ!$G211</f>
        <v>木2</v>
      </c>
      <c r="C211" s="41">
        <v>6301</v>
      </c>
      <c r="D211" s="42" t="s">
        <v>72</v>
      </c>
      <c r="E211" s="42" t="s">
        <v>326</v>
      </c>
      <c r="F211" s="42" t="s">
        <v>34</v>
      </c>
      <c r="G211" s="43">
        <v>2</v>
      </c>
      <c r="H211" s="42" t="s">
        <v>165</v>
      </c>
      <c r="I211" s="42"/>
      <c r="J211" s="42" t="s">
        <v>434</v>
      </c>
      <c r="K211" s="42" t="s">
        <v>435</v>
      </c>
      <c r="L211" s="42" t="s">
        <v>19</v>
      </c>
      <c r="M211" s="42" t="s">
        <v>436</v>
      </c>
      <c r="N211" s="42"/>
      <c r="O211" s="42" t="s">
        <v>65</v>
      </c>
      <c r="P211" s="44">
        <v>9784384410259</v>
      </c>
      <c r="Q211" s="42" t="s">
        <v>84</v>
      </c>
    </row>
    <row r="212" spans="1:17" x14ac:dyDescent="0.45">
      <c r="A212" s="26" t="str">
        <f>B212&amp;COUNTIF($B$2:B212,B212)</f>
        <v>水114</v>
      </c>
      <c r="B212" s="30" t="str">
        <f>ソースデータ!$F212&amp;ソースデータ!$G212</f>
        <v>水1</v>
      </c>
      <c r="C212" s="36">
        <v>6302</v>
      </c>
      <c r="D212" s="37" t="s">
        <v>72</v>
      </c>
      <c r="E212" s="37" t="s">
        <v>326</v>
      </c>
      <c r="F212" s="37" t="s">
        <v>31</v>
      </c>
      <c r="G212" s="38">
        <v>1</v>
      </c>
      <c r="H212" s="37" t="s">
        <v>364</v>
      </c>
      <c r="I212" s="37"/>
      <c r="J212" s="37" t="s">
        <v>434</v>
      </c>
      <c r="K212" s="37" t="s">
        <v>437</v>
      </c>
      <c r="L212" s="37" t="s">
        <v>19</v>
      </c>
      <c r="M212" s="37" t="s">
        <v>438</v>
      </c>
      <c r="N212" s="37"/>
      <c r="O212" s="37" t="s">
        <v>50</v>
      </c>
      <c r="P212" s="40">
        <v>9784255453699</v>
      </c>
      <c r="Q212" s="37" t="s">
        <v>84</v>
      </c>
    </row>
    <row r="213" spans="1:17" x14ac:dyDescent="0.45">
      <c r="A213" s="26" t="str">
        <f>B213&amp;COUNTIF($B$2:B213,B213)</f>
        <v>水115</v>
      </c>
      <c r="B213" s="30" t="str">
        <f>ソースデータ!$F213&amp;ソースデータ!$G213</f>
        <v>水1</v>
      </c>
      <c r="C213" s="41">
        <v>6303</v>
      </c>
      <c r="D213" s="42" t="s">
        <v>72</v>
      </c>
      <c r="E213" s="42" t="s">
        <v>326</v>
      </c>
      <c r="F213" s="42" t="s">
        <v>31</v>
      </c>
      <c r="G213" s="43">
        <v>1</v>
      </c>
      <c r="H213" s="42" t="s">
        <v>364</v>
      </c>
      <c r="I213" s="42"/>
      <c r="J213" s="42" t="s">
        <v>434</v>
      </c>
      <c r="K213" s="42" t="s">
        <v>439</v>
      </c>
      <c r="L213" s="42" t="s">
        <v>19</v>
      </c>
      <c r="M213" s="42" t="s">
        <v>440</v>
      </c>
      <c r="N213" s="42"/>
      <c r="O213" s="42" t="s">
        <v>358</v>
      </c>
      <c r="P213" s="44">
        <v>9784560069059</v>
      </c>
      <c r="Q213" s="42" t="s">
        <v>84</v>
      </c>
    </row>
    <row r="214" spans="1:17" x14ac:dyDescent="0.45">
      <c r="A214" s="26" t="str">
        <f>B214&amp;COUNTIF($B$2:B214,B214)</f>
        <v>月31</v>
      </c>
      <c r="B214" s="30" t="str">
        <f>ソースデータ!$F214&amp;ソースデータ!$G214</f>
        <v>月3</v>
      </c>
      <c r="C214" s="36">
        <v>6304</v>
      </c>
      <c r="D214" s="37" t="s">
        <v>72</v>
      </c>
      <c r="E214" s="37" t="s">
        <v>326</v>
      </c>
      <c r="F214" s="37" t="s">
        <v>1262</v>
      </c>
      <c r="G214" s="38">
        <v>3</v>
      </c>
      <c r="H214" s="37" t="s">
        <v>441</v>
      </c>
      <c r="I214" s="37"/>
      <c r="J214" s="37" t="s">
        <v>434</v>
      </c>
      <c r="K214" s="37" t="s">
        <v>442</v>
      </c>
      <c r="L214" s="37" t="s">
        <v>19</v>
      </c>
      <c r="M214" s="37" t="s">
        <v>443</v>
      </c>
      <c r="N214" s="37"/>
      <c r="O214" s="37" t="s">
        <v>69</v>
      </c>
      <c r="P214" s="40">
        <v>9784764707115</v>
      </c>
      <c r="Q214" s="37" t="s">
        <v>84</v>
      </c>
    </row>
    <row r="215" spans="1:17" x14ac:dyDescent="0.45">
      <c r="A215" s="26" t="str">
        <f>B215&amp;COUNTIF($B$2:B215,B215)</f>
        <v>木210</v>
      </c>
      <c r="B215" s="30" t="str">
        <f>ソースデータ!$F215&amp;ソースデータ!$G215</f>
        <v>木2</v>
      </c>
      <c r="C215" s="41">
        <v>6304</v>
      </c>
      <c r="D215" s="42" t="s">
        <v>72</v>
      </c>
      <c r="E215" s="42" t="s">
        <v>326</v>
      </c>
      <c r="F215" s="42" t="s">
        <v>34</v>
      </c>
      <c r="G215" s="43">
        <v>2</v>
      </c>
      <c r="H215" s="42" t="s">
        <v>165</v>
      </c>
      <c r="I215" s="42"/>
      <c r="J215" s="42" t="s">
        <v>434</v>
      </c>
      <c r="K215" s="42" t="s">
        <v>444</v>
      </c>
      <c r="L215" s="42" t="s">
        <v>19</v>
      </c>
      <c r="M215" s="42" t="s">
        <v>443</v>
      </c>
      <c r="N215" s="42"/>
      <c r="O215" s="42" t="s">
        <v>69</v>
      </c>
      <c r="P215" s="44">
        <v>9784764707115</v>
      </c>
      <c r="Q215" s="42" t="s">
        <v>84</v>
      </c>
    </row>
    <row r="216" spans="1:17" x14ac:dyDescent="0.45">
      <c r="A216" s="26" t="str">
        <f>B216&amp;COUNTIF($B$2:B216,B216)</f>
        <v>月32</v>
      </c>
      <c r="B216" s="30" t="str">
        <f>ソースデータ!$F216&amp;ソースデータ!$G216</f>
        <v>月3</v>
      </c>
      <c r="C216" s="36">
        <v>6305</v>
      </c>
      <c r="D216" s="37" t="s">
        <v>72</v>
      </c>
      <c r="E216" s="37" t="s">
        <v>326</v>
      </c>
      <c r="F216" s="37" t="s">
        <v>36</v>
      </c>
      <c r="G216" s="38">
        <v>3</v>
      </c>
      <c r="H216" s="37" t="s">
        <v>441</v>
      </c>
      <c r="I216" s="37"/>
      <c r="J216" s="37" t="s">
        <v>434</v>
      </c>
      <c r="K216" s="37" t="s">
        <v>445</v>
      </c>
      <c r="L216" s="37" t="s">
        <v>19</v>
      </c>
      <c r="M216" s="37" t="s">
        <v>446</v>
      </c>
      <c r="N216" s="37"/>
      <c r="O216" s="37" t="s">
        <v>447</v>
      </c>
      <c r="P216" s="40">
        <v>9784863983694</v>
      </c>
      <c r="Q216" s="37" t="s">
        <v>84</v>
      </c>
    </row>
    <row r="217" spans="1:17" x14ac:dyDescent="0.45">
      <c r="A217" s="26" t="str">
        <f>B217&amp;COUNTIF($B$2:B217,B217)</f>
        <v>木57</v>
      </c>
      <c r="B217" s="30" t="str">
        <f>ソースデータ!$F217&amp;ソースデータ!$G217</f>
        <v>木5</v>
      </c>
      <c r="C217" s="41">
        <v>6306</v>
      </c>
      <c r="D217" s="42" t="s">
        <v>72</v>
      </c>
      <c r="E217" s="42" t="s">
        <v>326</v>
      </c>
      <c r="F217" s="42" t="s">
        <v>34</v>
      </c>
      <c r="G217" s="43">
        <v>5</v>
      </c>
      <c r="H217" s="42" t="s">
        <v>45</v>
      </c>
      <c r="I217" s="42"/>
      <c r="J217" s="42" t="s">
        <v>434</v>
      </c>
      <c r="K217" s="42" t="s">
        <v>448</v>
      </c>
      <c r="L217" s="42" t="s">
        <v>19</v>
      </c>
      <c r="M217" s="42" t="s">
        <v>449</v>
      </c>
      <c r="N217" s="42"/>
      <c r="O217" s="42" t="s">
        <v>69</v>
      </c>
      <c r="P217" s="44">
        <v>9784764707122</v>
      </c>
      <c r="Q217" s="42" t="s">
        <v>84</v>
      </c>
    </row>
    <row r="218" spans="1:17" x14ac:dyDescent="0.45">
      <c r="A218" s="26" t="str">
        <f>B218&amp;COUNTIF($B$2:B218,B218)</f>
        <v>木45</v>
      </c>
      <c r="B218" s="30" t="str">
        <f>ソースデータ!$F218&amp;ソースデータ!$G218</f>
        <v>木4</v>
      </c>
      <c r="C218" s="36">
        <v>6307</v>
      </c>
      <c r="D218" s="37" t="s">
        <v>420</v>
      </c>
      <c r="E218" s="37" t="s">
        <v>421</v>
      </c>
      <c r="F218" s="37" t="s">
        <v>34</v>
      </c>
      <c r="G218" s="38">
        <v>4</v>
      </c>
      <c r="H218" s="37" t="s">
        <v>45</v>
      </c>
      <c r="I218" s="37"/>
      <c r="J218" s="37" t="s">
        <v>434</v>
      </c>
      <c r="K218" s="37" t="s">
        <v>448</v>
      </c>
      <c r="L218" s="37" t="s">
        <v>19</v>
      </c>
      <c r="M218" s="37" t="s">
        <v>450</v>
      </c>
      <c r="N218" s="37"/>
      <c r="O218" s="37" t="s">
        <v>50</v>
      </c>
      <c r="P218" s="40">
        <v>9784255453637</v>
      </c>
      <c r="Q218" s="37" t="s">
        <v>84</v>
      </c>
    </row>
    <row r="219" spans="1:17" x14ac:dyDescent="0.45">
      <c r="A219" s="26" t="str">
        <f>B219&amp;COUNTIF($B$2:B219,B219)</f>
        <v>水116</v>
      </c>
      <c r="B219" s="30" t="str">
        <f>ソースデータ!$F219&amp;ソースデータ!$G219</f>
        <v>水1</v>
      </c>
      <c r="C219" s="41">
        <v>6308</v>
      </c>
      <c r="D219" s="42" t="s">
        <v>72</v>
      </c>
      <c r="E219" s="42" t="s">
        <v>326</v>
      </c>
      <c r="F219" s="42" t="s">
        <v>31</v>
      </c>
      <c r="G219" s="43">
        <v>1</v>
      </c>
      <c r="H219" s="42" t="s">
        <v>364</v>
      </c>
      <c r="I219" s="42"/>
      <c r="J219" s="42" t="s">
        <v>434</v>
      </c>
      <c r="K219" s="42" t="s">
        <v>451</v>
      </c>
      <c r="L219" s="42" t="s">
        <v>19</v>
      </c>
      <c r="M219" s="42" t="s">
        <v>452</v>
      </c>
      <c r="N219" s="42"/>
      <c r="O219" s="42" t="s">
        <v>50</v>
      </c>
      <c r="P219" s="44">
        <v>9784255453606</v>
      </c>
      <c r="Q219" s="42" t="s">
        <v>84</v>
      </c>
    </row>
    <row r="220" spans="1:17" x14ac:dyDescent="0.45">
      <c r="A220" s="26" t="str">
        <f>B220&amp;COUNTIF($B$2:B220,B220)</f>
        <v>46</v>
      </c>
      <c r="B220" s="30" t="str">
        <f>ソースデータ!$F220&amp;ソースデータ!$G220</f>
        <v/>
      </c>
      <c r="C220" s="36">
        <v>6309</v>
      </c>
      <c r="D220" s="37"/>
      <c r="E220" s="37"/>
      <c r="F220" s="37"/>
      <c r="G220" s="38"/>
      <c r="H220" s="37"/>
      <c r="I220" s="37"/>
      <c r="J220" s="37" t="s">
        <v>434</v>
      </c>
      <c r="K220" s="37" t="s">
        <v>453</v>
      </c>
      <c r="L220" s="37" t="s">
        <v>19</v>
      </c>
      <c r="M220" s="37" t="s">
        <v>454</v>
      </c>
      <c r="N220" s="37"/>
      <c r="O220" s="37" t="s">
        <v>358</v>
      </c>
      <c r="P220" s="40">
        <v>9784560069455</v>
      </c>
      <c r="Q220" s="37" t="s">
        <v>84</v>
      </c>
    </row>
    <row r="221" spans="1:17" x14ac:dyDescent="0.45">
      <c r="A221" s="26" t="str">
        <f>B221&amp;COUNTIF($B$2:B221,B221)</f>
        <v>47</v>
      </c>
      <c r="B221" s="30" t="str">
        <f>ソースデータ!$F221&amp;ソースデータ!$G221</f>
        <v/>
      </c>
      <c r="C221" s="41">
        <v>6310</v>
      </c>
      <c r="D221" s="42"/>
      <c r="E221" s="42"/>
      <c r="F221" s="42"/>
      <c r="G221" s="43"/>
      <c r="H221" s="42"/>
      <c r="I221" s="42"/>
      <c r="J221" s="42" t="s">
        <v>434</v>
      </c>
      <c r="K221" s="42" t="s">
        <v>455</v>
      </c>
      <c r="L221" s="42" t="s">
        <v>19</v>
      </c>
      <c r="M221" s="42" t="s">
        <v>456</v>
      </c>
      <c r="N221" s="42"/>
      <c r="O221" s="42" t="s">
        <v>50</v>
      </c>
      <c r="P221" s="44">
        <v>9784255453620</v>
      </c>
      <c r="Q221" s="42" t="s">
        <v>84</v>
      </c>
    </row>
    <row r="222" spans="1:17" x14ac:dyDescent="0.45">
      <c r="A222" s="26" t="str">
        <f>B222&amp;COUNTIF($B$2:B222,B222)</f>
        <v>火211</v>
      </c>
      <c r="B222" s="30" t="str">
        <f>ソースデータ!$F222&amp;ソースデータ!$G222</f>
        <v>火2</v>
      </c>
      <c r="C222" s="36">
        <v>6501</v>
      </c>
      <c r="D222" s="37" t="s">
        <v>18</v>
      </c>
      <c r="E222" s="37" t="s">
        <v>173</v>
      </c>
      <c r="F222" s="37" t="s">
        <v>42</v>
      </c>
      <c r="G222" s="38">
        <v>2</v>
      </c>
      <c r="H222" s="37" t="s">
        <v>150</v>
      </c>
      <c r="I222" s="37"/>
      <c r="J222" s="37" t="s">
        <v>47</v>
      </c>
      <c r="K222" s="37" t="s">
        <v>457</v>
      </c>
      <c r="L222" s="37" t="s">
        <v>19</v>
      </c>
      <c r="M222" s="37" t="s">
        <v>458</v>
      </c>
      <c r="N222" s="37"/>
      <c r="O222" s="37"/>
      <c r="P222" s="40"/>
      <c r="Q222" s="37" t="s">
        <v>84</v>
      </c>
    </row>
    <row r="223" spans="1:17" x14ac:dyDescent="0.45">
      <c r="A223" s="26" t="str">
        <f>B223&amp;COUNTIF($B$2:B223,B223)</f>
        <v>水216</v>
      </c>
      <c r="B223" s="30" t="str">
        <f>ソースデータ!$F223&amp;ソースデータ!$G223</f>
        <v>水2</v>
      </c>
      <c r="C223" s="41">
        <v>6501</v>
      </c>
      <c r="D223" s="42" t="s">
        <v>18</v>
      </c>
      <c r="E223" s="42" t="s">
        <v>173</v>
      </c>
      <c r="F223" s="42" t="s">
        <v>31</v>
      </c>
      <c r="G223" s="43">
        <v>2</v>
      </c>
      <c r="H223" s="42" t="s">
        <v>364</v>
      </c>
      <c r="I223" s="42"/>
      <c r="J223" s="42" t="s">
        <v>47</v>
      </c>
      <c r="K223" s="42" t="s">
        <v>457</v>
      </c>
      <c r="L223" s="42" t="s">
        <v>19</v>
      </c>
      <c r="M223" s="42" t="s">
        <v>458</v>
      </c>
      <c r="N223" s="42"/>
      <c r="O223" s="42"/>
      <c r="P223" s="44"/>
      <c r="Q223" s="42" t="s">
        <v>84</v>
      </c>
    </row>
    <row r="224" spans="1:17" x14ac:dyDescent="0.45">
      <c r="A224" s="26" t="str">
        <f>B224&amp;COUNTIF($B$2:B224,B224)</f>
        <v>火113</v>
      </c>
      <c r="B224" s="30" t="str">
        <f>ソースデータ!$F224&amp;ソースデータ!$G224</f>
        <v>火1</v>
      </c>
      <c r="C224" s="36">
        <v>6502</v>
      </c>
      <c r="D224" s="37" t="s">
        <v>18</v>
      </c>
      <c r="E224" s="37" t="s">
        <v>173</v>
      </c>
      <c r="F224" s="37" t="s">
        <v>42</v>
      </c>
      <c r="G224" s="38">
        <v>1</v>
      </c>
      <c r="H224" s="37" t="s">
        <v>359</v>
      </c>
      <c r="I224" s="37"/>
      <c r="J224" s="37" t="s">
        <v>47</v>
      </c>
      <c r="K224" s="37" t="s">
        <v>459</v>
      </c>
      <c r="L224" s="37" t="s">
        <v>19</v>
      </c>
      <c r="M224" s="37" t="s">
        <v>460</v>
      </c>
      <c r="N224" s="37"/>
      <c r="O224" s="37" t="s">
        <v>50</v>
      </c>
      <c r="P224" s="40">
        <v>9784255550794</v>
      </c>
      <c r="Q224" s="37" t="s">
        <v>84</v>
      </c>
    </row>
    <row r="225" spans="1:17" x14ac:dyDescent="0.45">
      <c r="A225" s="26" t="str">
        <f>B225&amp;COUNTIF($B$2:B225,B225)</f>
        <v>水39</v>
      </c>
      <c r="B225" s="30" t="str">
        <f>ソースデータ!$F225&amp;ソースデータ!$G225</f>
        <v>水3</v>
      </c>
      <c r="C225" s="41">
        <v>6502</v>
      </c>
      <c r="D225" s="42" t="s">
        <v>18</v>
      </c>
      <c r="E225" s="42" t="s">
        <v>173</v>
      </c>
      <c r="F225" s="42" t="s">
        <v>31</v>
      </c>
      <c r="G225" s="43">
        <v>3</v>
      </c>
      <c r="H225" s="42" t="s">
        <v>363</v>
      </c>
      <c r="I225" s="42"/>
      <c r="J225" s="42" t="s">
        <v>47</v>
      </c>
      <c r="K225" s="42" t="s">
        <v>459</v>
      </c>
      <c r="L225" s="42" t="s">
        <v>19</v>
      </c>
      <c r="M225" s="42" t="s">
        <v>460</v>
      </c>
      <c r="N225" s="42"/>
      <c r="O225" s="42" t="s">
        <v>50</v>
      </c>
      <c r="P225" s="44">
        <v>9784255550794</v>
      </c>
      <c r="Q225" s="42" t="s">
        <v>84</v>
      </c>
    </row>
    <row r="226" spans="1:17" x14ac:dyDescent="0.45">
      <c r="A226" s="26" t="str">
        <f>B226&amp;COUNTIF($B$2:B226,B226)</f>
        <v>火212</v>
      </c>
      <c r="B226" s="30" t="str">
        <f>ソースデータ!$F226&amp;ソースデータ!$G226</f>
        <v>火2</v>
      </c>
      <c r="C226" s="36">
        <v>6503</v>
      </c>
      <c r="D226" s="37" t="s">
        <v>18</v>
      </c>
      <c r="E226" s="37" t="s">
        <v>173</v>
      </c>
      <c r="F226" s="37" t="s">
        <v>42</v>
      </c>
      <c r="G226" s="38">
        <v>2</v>
      </c>
      <c r="H226" s="37" t="s">
        <v>150</v>
      </c>
      <c r="I226" s="37"/>
      <c r="J226" s="37" t="s">
        <v>47</v>
      </c>
      <c r="K226" s="37" t="s">
        <v>48</v>
      </c>
      <c r="L226" s="37" t="s">
        <v>19</v>
      </c>
      <c r="M226" s="37" t="s">
        <v>49</v>
      </c>
      <c r="N226" s="37"/>
      <c r="O226" s="37" t="s">
        <v>50</v>
      </c>
      <c r="P226" s="40">
        <v>9784255551029</v>
      </c>
      <c r="Q226" s="37" t="s">
        <v>84</v>
      </c>
    </row>
    <row r="227" spans="1:17" x14ac:dyDescent="0.45">
      <c r="A227" s="26" t="str">
        <f>B227&amp;COUNTIF($B$2:B227,B227)</f>
        <v>火114</v>
      </c>
      <c r="B227" s="30" t="str">
        <f>ソースデータ!$F227&amp;ソースデータ!$G227</f>
        <v>火1</v>
      </c>
      <c r="C227" s="41">
        <v>6503</v>
      </c>
      <c r="D227" s="42" t="s">
        <v>18</v>
      </c>
      <c r="E227" s="42" t="s">
        <v>173</v>
      </c>
      <c r="F227" s="42" t="s">
        <v>42</v>
      </c>
      <c r="G227" s="43">
        <v>1</v>
      </c>
      <c r="H227" s="42" t="s">
        <v>359</v>
      </c>
      <c r="I227" s="42"/>
      <c r="J227" s="42" t="s">
        <v>47</v>
      </c>
      <c r="K227" s="42" t="s">
        <v>48</v>
      </c>
      <c r="L227" s="42" t="s">
        <v>19</v>
      </c>
      <c r="M227" s="42" t="s">
        <v>49</v>
      </c>
      <c r="N227" s="42"/>
      <c r="O227" s="42" t="s">
        <v>50</v>
      </c>
      <c r="P227" s="44">
        <v>9784255551029</v>
      </c>
      <c r="Q227" s="42" t="s">
        <v>84</v>
      </c>
    </row>
    <row r="228" spans="1:17" x14ac:dyDescent="0.45">
      <c r="A228" s="26" t="str">
        <f>B228&amp;COUNTIF($B$2:B228,B228)</f>
        <v>木211</v>
      </c>
      <c r="B228" s="30" t="str">
        <f>ソースデータ!$F228&amp;ソースデータ!$G228</f>
        <v>木2</v>
      </c>
      <c r="C228" s="36">
        <v>6504</v>
      </c>
      <c r="D228" s="37" t="s">
        <v>72</v>
      </c>
      <c r="E228" s="37" t="s">
        <v>204</v>
      </c>
      <c r="F228" s="37" t="s">
        <v>34</v>
      </c>
      <c r="G228" s="38">
        <v>2</v>
      </c>
      <c r="H228" s="37" t="s">
        <v>359</v>
      </c>
      <c r="I228" s="37"/>
      <c r="J228" s="37" t="s">
        <v>461</v>
      </c>
      <c r="K228" s="37" t="s">
        <v>462</v>
      </c>
      <c r="L228" s="37" t="s">
        <v>19</v>
      </c>
      <c r="M228" s="37" t="s">
        <v>463</v>
      </c>
      <c r="N228" s="37"/>
      <c r="O228" s="37" t="s">
        <v>50</v>
      </c>
      <c r="P228" s="40">
        <v>9784255551364</v>
      </c>
      <c r="Q228" s="37" t="s">
        <v>84</v>
      </c>
    </row>
    <row r="229" spans="1:17" x14ac:dyDescent="0.45">
      <c r="A229" s="26" t="str">
        <f>B229&amp;COUNTIF($B$2:B229,B229)</f>
        <v>48</v>
      </c>
      <c r="B229" s="30" t="str">
        <f>ソースデータ!$F229&amp;ソースデータ!$G229</f>
        <v/>
      </c>
      <c r="C229" s="41">
        <v>6901</v>
      </c>
      <c r="D229" s="42" t="s">
        <v>18</v>
      </c>
      <c r="E229" s="42" t="s">
        <v>173</v>
      </c>
      <c r="F229" s="42"/>
      <c r="G229" s="43"/>
      <c r="H229" s="42" t="s">
        <v>45</v>
      </c>
      <c r="I229" s="42"/>
      <c r="J229" s="42" t="s">
        <v>464</v>
      </c>
      <c r="K229" s="42" t="s">
        <v>465</v>
      </c>
      <c r="L229" s="42" t="s">
        <v>19</v>
      </c>
      <c r="M229" s="42" t="s">
        <v>466</v>
      </c>
      <c r="N229" s="42"/>
      <c r="O229" s="42" t="s">
        <v>358</v>
      </c>
      <c r="P229" s="44">
        <v>9784560016237</v>
      </c>
      <c r="Q229" s="42" t="s">
        <v>84</v>
      </c>
    </row>
    <row r="230" spans="1:17" x14ac:dyDescent="0.45">
      <c r="A230" s="26" t="str">
        <f>B230&amp;COUNTIF($B$2:B230,B230)</f>
        <v>49</v>
      </c>
      <c r="B230" s="30" t="str">
        <f>ソースデータ!$F230&amp;ソースデータ!$G230</f>
        <v/>
      </c>
      <c r="C230" s="36">
        <v>6902</v>
      </c>
      <c r="D230" s="37" t="s">
        <v>18</v>
      </c>
      <c r="E230" s="37" t="s">
        <v>173</v>
      </c>
      <c r="F230" s="37"/>
      <c r="G230" s="38"/>
      <c r="H230" s="37" t="s">
        <v>45</v>
      </c>
      <c r="I230" s="37"/>
      <c r="J230" s="37" t="s">
        <v>464</v>
      </c>
      <c r="K230" s="37" t="s">
        <v>465</v>
      </c>
      <c r="L230" s="37" t="s">
        <v>19</v>
      </c>
      <c r="M230" s="37" t="s">
        <v>467</v>
      </c>
      <c r="N230" s="37"/>
      <c r="O230" s="37" t="s">
        <v>358</v>
      </c>
      <c r="P230" s="40">
        <v>9784560016053</v>
      </c>
      <c r="Q230" s="37" t="s">
        <v>84</v>
      </c>
    </row>
    <row r="231" spans="1:17" x14ac:dyDescent="0.45">
      <c r="A231" s="26" t="str">
        <f>B231&amp;COUNTIF($B$2:B231,B231)</f>
        <v>火55</v>
      </c>
      <c r="B231" s="30" t="str">
        <f>ソースデータ!$F231&amp;ソースデータ!$G231</f>
        <v>火5</v>
      </c>
      <c r="C231" s="41">
        <v>6903</v>
      </c>
      <c r="D231" s="42" t="s">
        <v>18</v>
      </c>
      <c r="E231" s="42" t="s">
        <v>173</v>
      </c>
      <c r="F231" s="42" t="s">
        <v>42</v>
      </c>
      <c r="G231" s="43">
        <v>5</v>
      </c>
      <c r="H231" s="42" t="s">
        <v>45</v>
      </c>
      <c r="I231" s="42"/>
      <c r="J231" s="42" t="s">
        <v>468</v>
      </c>
      <c r="K231" s="42" t="s">
        <v>469</v>
      </c>
      <c r="L231" s="42" t="s">
        <v>19</v>
      </c>
      <c r="M231" s="42" t="s">
        <v>470</v>
      </c>
      <c r="N231" s="42"/>
      <c r="O231" s="42" t="s">
        <v>471</v>
      </c>
      <c r="P231" s="44">
        <v>9784393101087</v>
      </c>
      <c r="Q231" s="42" t="s">
        <v>84</v>
      </c>
    </row>
    <row r="232" spans="1:17" x14ac:dyDescent="0.45">
      <c r="A232" s="26" t="str">
        <f>B232&amp;COUNTIF($B$2:B232,B232)</f>
        <v>50</v>
      </c>
      <c r="B232" s="30" t="str">
        <f>ソースデータ!$F232&amp;ソースデータ!$G232</f>
        <v/>
      </c>
      <c r="C232" s="36">
        <v>6904</v>
      </c>
      <c r="D232" s="37" t="s">
        <v>18</v>
      </c>
      <c r="E232" s="37" t="s">
        <v>173</v>
      </c>
      <c r="F232" s="37"/>
      <c r="G232" s="38"/>
      <c r="H232" s="37" t="s">
        <v>45</v>
      </c>
      <c r="I232" s="37"/>
      <c r="J232" s="37" t="s">
        <v>472</v>
      </c>
      <c r="K232" s="37" t="s">
        <v>473</v>
      </c>
      <c r="L232" s="37" t="s">
        <v>19</v>
      </c>
      <c r="M232" s="37" t="s">
        <v>474</v>
      </c>
      <c r="N232" s="37"/>
      <c r="O232" s="37" t="s">
        <v>475</v>
      </c>
      <c r="P232" s="40">
        <v>9784866396798</v>
      </c>
      <c r="Q232" s="37" t="s">
        <v>84</v>
      </c>
    </row>
    <row r="233" spans="1:17" x14ac:dyDescent="0.45">
      <c r="A233" s="26" t="str">
        <f>B233&amp;COUNTIF($B$2:B233,B233)</f>
        <v>火56</v>
      </c>
      <c r="B233" s="30" t="str">
        <f>ソースデータ!$F233&amp;ソースデータ!$G233</f>
        <v>火5</v>
      </c>
      <c r="C233" s="41">
        <v>6905</v>
      </c>
      <c r="D233" s="42" t="s">
        <v>18</v>
      </c>
      <c r="E233" s="42" t="s">
        <v>173</v>
      </c>
      <c r="F233" s="42" t="s">
        <v>42</v>
      </c>
      <c r="G233" s="43">
        <v>5</v>
      </c>
      <c r="H233" s="42" t="s">
        <v>43</v>
      </c>
      <c r="I233" s="42"/>
      <c r="J233" s="42" t="s">
        <v>472</v>
      </c>
      <c r="K233" s="42" t="s">
        <v>473</v>
      </c>
      <c r="L233" s="42" t="s">
        <v>19</v>
      </c>
      <c r="M233" s="42" t="s">
        <v>476</v>
      </c>
      <c r="N233" s="42"/>
      <c r="O233" s="42" t="s">
        <v>50</v>
      </c>
      <c r="P233" s="44">
        <v>9784255556635</v>
      </c>
      <c r="Q233" s="42" t="s">
        <v>84</v>
      </c>
    </row>
    <row r="234" spans="1:17" x14ac:dyDescent="0.45">
      <c r="A234" s="26" t="str">
        <f>B234&amp;COUNTIF($B$2:B234,B234)</f>
        <v>火57</v>
      </c>
      <c r="B234" s="30" t="str">
        <f>ソースデータ!$F234&amp;ソースデータ!$G234</f>
        <v>火5</v>
      </c>
      <c r="C234" s="36">
        <v>6905</v>
      </c>
      <c r="D234" s="37" t="s">
        <v>18</v>
      </c>
      <c r="E234" s="37" t="s">
        <v>173</v>
      </c>
      <c r="F234" s="37" t="s">
        <v>42</v>
      </c>
      <c r="G234" s="38">
        <v>5</v>
      </c>
      <c r="H234" s="37" t="s">
        <v>45</v>
      </c>
      <c r="I234" s="37"/>
      <c r="J234" s="37" t="s">
        <v>472</v>
      </c>
      <c r="K234" s="37" t="s">
        <v>477</v>
      </c>
      <c r="L234" s="37" t="s">
        <v>19</v>
      </c>
      <c r="M234" s="37" t="s">
        <v>476</v>
      </c>
      <c r="N234" s="37"/>
      <c r="O234" s="37" t="s">
        <v>50</v>
      </c>
      <c r="P234" s="40">
        <v>9784255556635</v>
      </c>
      <c r="Q234" s="37" t="s">
        <v>84</v>
      </c>
    </row>
    <row r="235" spans="1:17" x14ac:dyDescent="0.45">
      <c r="A235" s="26" t="str">
        <f>B235&amp;COUNTIF($B$2:B235,B235)</f>
        <v>水117</v>
      </c>
      <c r="B235" s="30" t="str">
        <f>ソースデータ!$F235&amp;ソースデータ!$G235</f>
        <v>水1</v>
      </c>
      <c r="C235" s="41">
        <v>6906</v>
      </c>
      <c r="D235" s="42" t="s">
        <v>72</v>
      </c>
      <c r="E235" s="42" t="s">
        <v>326</v>
      </c>
      <c r="F235" s="42" t="s">
        <v>31</v>
      </c>
      <c r="G235" s="43">
        <v>1</v>
      </c>
      <c r="H235" s="42" t="s">
        <v>364</v>
      </c>
      <c r="I235" s="42"/>
      <c r="J235" s="42" t="s">
        <v>478</v>
      </c>
      <c r="K235" s="42" t="s">
        <v>473</v>
      </c>
      <c r="L235" s="42" t="s">
        <v>19</v>
      </c>
      <c r="M235" s="42" t="s">
        <v>479</v>
      </c>
      <c r="N235" s="42"/>
      <c r="O235" s="42" t="s">
        <v>475</v>
      </c>
      <c r="P235" s="44">
        <v>9784866397177</v>
      </c>
      <c r="Q235" s="42" t="s">
        <v>84</v>
      </c>
    </row>
    <row r="236" spans="1:17" x14ac:dyDescent="0.45">
      <c r="A236" s="26" t="str">
        <f>B236&amp;COUNTIF($B$2:B236,B236)</f>
        <v>木212</v>
      </c>
      <c r="B236" s="30" t="str">
        <f>ソースデータ!$F236&amp;ソースデータ!$G236</f>
        <v>木2</v>
      </c>
      <c r="C236" s="36">
        <v>6906</v>
      </c>
      <c r="D236" s="37" t="s">
        <v>72</v>
      </c>
      <c r="E236" s="37" t="s">
        <v>326</v>
      </c>
      <c r="F236" s="37" t="s">
        <v>34</v>
      </c>
      <c r="G236" s="38">
        <v>2</v>
      </c>
      <c r="H236" s="37" t="s">
        <v>359</v>
      </c>
      <c r="I236" s="37"/>
      <c r="J236" s="37" t="s">
        <v>478</v>
      </c>
      <c r="K236" s="37" t="s">
        <v>473</v>
      </c>
      <c r="L236" s="37" t="s">
        <v>19</v>
      </c>
      <c r="M236" s="37" t="s">
        <v>479</v>
      </c>
      <c r="N236" s="37"/>
      <c r="O236" s="37" t="s">
        <v>475</v>
      </c>
      <c r="P236" s="40">
        <v>9784866397177</v>
      </c>
      <c r="Q236" s="37" t="s">
        <v>84</v>
      </c>
    </row>
    <row r="237" spans="1:17" x14ac:dyDescent="0.45">
      <c r="A237" s="26" t="str">
        <f>B237&amp;COUNTIF($B$2:B237,B237)</f>
        <v>51</v>
      </c>
      <c r="B237" s="30" t="str">
        <f>ソースデータ!$F237&amp;ソースデータ!$G237</f>
        <v/>
      </c>
      <c r="C237" s="41">
        <v>6907</v>
      </c>
      <c r="D237" s="42" t="s">
        <v>18</v>
      </c>
      <c r="E237" s="42" t="s">
        <v>173</v>
      </c>
      <c r="F237" s="42"/>
      <c r="G237" s="43"/>
      <c r="H237" s="42" t="s">
        <v>45</v>
      </c>
      <c r="I237" s="42"/>
      <c r="J237" s="42" t="s">
        <v>480</v>
      </c>
      <c r="K237" s="42" t="s">
        <v>481</v>
      </c>
      <c r="L237" s="42" t="s">
        <v>19</v>
      </c>
      <c r="M237" s="42" t="s">
        <v>482</v>
      </c>
      <c r="N237" s="42"/>
      <c r="O237" s="42" t="s">
        <v>358</v>
      </c>
      <c r="P237" s="44">
        <v>9784560088418</v>
      </c>
      <c r="Q237" s="42" t="s">
        <v>84</v>
      </c>
    </row>
    <row r="238" spans="1:17" x14ac:dyDescent="0.45">
      <c r="A238" s="26" t="str">
        <f>B238&amp;COUNTIF($B$2:B238,B238)</f>
        <v>木58</v>
      </c>
      <c r="B238" s="30" t="str">
        <f>ソースデータ!$F238&amp;ソースデータ!$G238</f>
        <v>木5</v>
      </c>
      <c r="C238" s="36">
        <v>7101</v>
      </c>
      <c r="D238" s="37" t="s">
        <v>18</v>
      </c>
      <c r="E238" s="37" t="s">
        <v>102</v>
      </c>
      <c r="F238" s="37" t="s">
        <v>34</v>
      </c>
      <c r="G238" s="38">
        <v>5</v>
      </c>
      <c r="H238" s="37" t="s">
        <v>45</v>
      </c>
      <c r="I238" s="37"/>
      <c r="J238" s="37" t="s">
        <v>66</v>
      </c>
      <c r="K238" s="37" t="s">
        <v>67</v>
      </c>
      <c r="L238" s="37" t="s">
        <v>19</v>
      </c>
      <c r="M238" s="37" t="s">
        <v>68</v>
      </c>
      <c r="N238" s="37"/>
      <c r="O238" s="37" t="s">
        <v>69</v>
      </c>
      <c r="P238" s="40">
        <v>9784764740778</v>
      </c>
      <c r="Q238" s="37" t="s">
        <v>483</v>
      </c>
    </row>
    <row r="239" spans="1:17" x14ac:dyDescent="0.45">
      <c r="A239" s="26" t="str">
        <f>B239&amp;COUNTIF($B$2:B239,B239)</f>
        <v>木59</v>
      </c>
      <c r="B239" s="30" t="str">
        <f>ソースデータ!$F239&amp;ソースデータ!$G239</f>
        <v>木5</v>
      </c>
      <c r="C239" s="41">
        <v>7102</v>
      </c>
      <c r="D239" s="42" t="s">
        <v>18</v>
      </c>
      <c r="E239" s="42" t="s">
        <v>102</v>
      </c>
      <c r="F239" s="42" t="s">
        <v>34</v>
      </c>
      <c r="G239" s="43">
        <v>5</v>
      </c>
      <c r="H239" s="42" t="s">
        <v>45</v>
      </c>
      <c r="I239" s="42"/>
      <c r="J239" s="42" t="s">
        <v>66</v>
      </c>
      <c r="K239" s="42" t="s">
        <v>67</v>
      </c>
      <c r="L239" s="42" t="s">
        <v>19</v>
      </c>
      <c r="M239" s="42" t="s">
        <v>70</v>
      </c>
      <c r="N239" s="42"/>
      <c r="O239" s="42" t="s">
        <v>69</v>
      </c>
      <c r="P239" s="44">
        <v>9784764739048</v>
      </c>
      <c r="Q239" s="42" t="s">
        <v>483</v>
      </c>
    </row>
    <row r="240" spans="1:17" x14ac:dyDescent="0.45">
      <c r="A240" s="26" t="str">
        <f>B240&amp;COUNTIF($B$2:B240,B240)</f>
        <v>52</v>
      </c>
      <c r="B240" s="30" t="str">
        <f>ソースデータ!$F240&amp;ソースデータ!$G240</f>
        <v/>
      </c>
      <c r="C240" s="36">
        <v>7103</v>
      </c>
      <c r="D240" s="37" t="s">
        <v>18</v>
      </c>
      <c r="E240" s="37" t="s">
        <v>102</v>
      </c>
      <c r="F240" s="37"/>
      <c r="G240" s="38"/>
      <c r="H240" s="37" t="s">
        <v>165</v>
      </c>
      <c r="I240" s="37"/>
      <c r="J240" s="37" t="s">
        <v>484</v>
      </c>
      <c r="K240" s="37" t="s">
        <v>485</v>
      </c>
      <c r="L240" s="37" t="s">
        <v>19</v>
      </c>
      <c r="M240" s="37" t="s">
        <v>486</v>
      </c>
      <c r="N240" s="37"/>
      <c r="O240" s="37" t="s">
        <v>487</v>
      </c>
      <c r="P240" s="40">
        <v>9784502489518</v>
      </c>
      <c r="Q240" s="37" t="s">
        <v>483</v>
      </c>
    </row>
    <row r="241" spans="1:17" x14ac:dyDescent="0.45">
      <c r="A241" s="26" t="str">
        <f>B241&amp;COUNTIF($B$2:B241,B241)</f>
        <v>53</v>
      </c>
      <c r="B241" s="30" t="str">
        <f>ソースデータ!$F241&amp;ソースデータ!$G241</f>
        <v/>
      </c>
      <c r="C241" s="41">
        <v>7104</v>
      </c>
      <c r="D241" s="42" t="s">
        <v>18</v>
      </c>
      <c r="E241" s="42" t="s">
        <v>102</v>
      </c>
      <c r="F241" s="42"/>
      <c r="G241" s="43"/>
      <c r="H241" s="42" t="s">
        <v>165</v>
      </c>
      <c r="I241" s="42"/>
      <c r="J241" s="42" t="s">
        <v>484</v>
      </c>
      <c r="K241" s="42" t="s">
        <v>485</v>
      </c>
      <c r="L241" s="42" t="s">
        <v>19</v>
      </c>
      <c r="M241" s="42" t="s">
        <v>488</v>
      </c>
      <c r="N241" s="42"/>
      <c r="O241" s="42" t="s">
        <v>487</v>
      </c>
      <c r="P241" s="44">
        <v>9784502490514</v>
      </c>
      <c r="Q241" s="42" t="s">
        <v>483</v>
      </c>
    </row>
    <row r="242" spans="1:17" x14ac:dyDescent="0.45">
      <c r="A242" s="26" t="str">
        <f>B242&amp;COUNTIF($B$2:B242,B242)</f>
        <v>木510</v>
      </c>
      <c r="B242" s="30" t="str">
        <f>ソースデータ!$F242&amp;ソースデータ!$G242</f>
        <v>木5</v>
      </c>
      <c r="C242" s="36">
        <v>7105</v>
      </c>
      <c r="D242" s="37" t="s">
        <v>18</v>
      </c>
      <c r="E242" s="37" t="s">
        <v>102</v>
      </c>
      <c r="F242" s="37" t="s">
        <v>34</v>
      </c>
      <c r="G242" s="38">
        <v>5</v>
      </c>
      <c r="H242" s="37" t="s">
        <v>45</v>
      </c>
      <c r="I242" s="37"/>
      <c r="J242" s="37" t="s">
        <v>489</v>
      </c>
      <c r="K242" s="37" t="s">
        <v>490</v>
      </c>
      <c r="L242" s="37" t="s">
        <v>19</v>
      </c>
      <c r="M242" s="37" t="s">
        <v>491</v>
      </c>
      <c r="N242" s="37"/>
      <c r="O242" s="37" t="s">
        <v>239</v>
      </c>
      <c r="P242" s="40">
        <v>9784621066218</v>
      </c>
      <c r="Q242" s="37" t="s">
        <v>483</v>
      </c>
    </row>
    <row r="243" spans="1:17" x14ac:dyDescent="0.45">
      <c r="A243" s="26" t="str">
        <f>B243&amp;COUNTIF($B$2:B243,B243)</f>
        <v>木511</v>
      </c>
      <c r="B243" s="30" t="str">
        <f>ソースデータ!$F243&amp;ソースデータ!$G243</f>
        <v>木5</v>
      </c>
      <c r="C243" s="41">
        <v>7106</v>
      </c>
      <c r="D243" s="42" t="s">
        <v>18</v>
      </c>
      <c r="E243" s="42" t="s">
        <v>102</v>
      </c>
      <c r="F243" s="42" t="s">
        <v>34</v>
      </c>
      <c r="G243" s="43">
        <v>5</v>
      </c>
      <c r="H243" s="42" t="s">
        <v>45</v>
      </c>
      <c r="I243" s="42"/>
      <c r="J243" s="42" t="s">
        <v>489</v>
      </c>
      <c r="K243" s="42" t="s">
        <v>490</v>
      </c>
      <c r="L243" s="42" t="s">
        <v>37</v>
      </c>
      <c r="M243" s="42" t="s">
        <v>492</v>
      </c>
      <c r="N243" s="42"/>
      <c r="O243" s="42" t="s">
        <v>21</v>
      </c>
      <c r="P243" s="44">
        <v>9784005008650</v>
      </c>
      <c r="Q243" s="42" t="s">
        <v>483</v>
      </c>
    </row>
    <row r="244" spans="1:17" x14ac:dyDescent="0.45">
      <c r="A244" s="26" t="str">
        <f>B244&amp;COUNTIF($B$2:B244,B244)</f>
        <v>54</v>
      </c>
      <c r="B244" s="30" t="str">
        <f>ソースデータ!$F244&amp;ソースデータ!$G244</f>
        <v/>
      </c>
      <c r="C244" s="36">
        <v>7107</v>
      </c>
      <c r="D244" s="37" t="s">
        <v>72</v>
      </c>
      <c r="E244" s="37" t="s">
        <v>204</v>
      </c>
      <c r="F244" s="37"/>
      <c r="G244" s="38"/>
      <c r="H244" s="37" t="s">
        <v>493</v>
      </c>
      <c r="I244" s="37"/>
      <c r="J244" s="37" t="s">
        <v>494</v>
      </c>
      <c r="K244" s="37" t="s">
        <v>58</v>
      </c>
      <c r="L244" s="37" t="s">
        <v>37</v>
      </c>
      <c r="M244" s="37" t="s">
        <v>495</v>
      </c>
      <c r="N244" s="37"/>
      <c r="O244" s="37" t="s">
        <v>496</v>
      </c>
      <c r="P244" s="40">
        <v>9784812222256</v>
      </c>
      <c r="Q244" s="37" t="s">
        <v>483</v>
      </c>
    </row>
    <row r="245" spans="1:17" x14ac:dyDescent="0.45">
      <c r="A245" s="26" t="str">
        <f>B245&amp;COUNTIF($B$2:B245,B245)</f>
        <v>55</v>
      </c>
      <c r="B245" s="30" t="str">
        <f>ソースデータ!$F245&amp;ソースデータ!$G245</f>
        <v/>
      </c>
      <c r="C245" s="41">
        <v>7108</v>
      </c>
      <c r="D245" s="42" t="s">
        <v>72</v>
      </c>
      <c r="E245" s="42" t="s">
        <v>204</v>
      </c>
      <c r="F245" s="42"/>
      <c r="G245" s="43"/>
      <c r="H245" s="42" t="s">
        <v>493</v>
      </c>
      <c r="I245" s="42"/>
      <c r="J245" s="42" t="s">
        <v>494</v>
      </c>
      <c r="K245" s="42" t="s">
        <v>58</v>
      </c>
      <c r="L245" s="42" t="s">
        <v>37</v>
      </c>
      <c r="M245" s="42" t="s">
        <v>497</v>
      </c>
      <c r="N245" s="42"/>
      <c r="O245" s="42" t="s">
        <v>59</v>
      </c>
      <c r="P245" s="44">
        <v>9784319641291</v>
      </c>
      <c r="Q245" s="42" t="s">
        <v>483</v>
      </c>
    </row>
    <row r="246" spans="1:17" x14ac:dyDescent="0.45">
      <c r="A246" s="26" t="str">
        <f>B246&amp;COUNTIF($B$2:B246,B246)</f>
        <v>火48</v>
      </c>
      <c r="B246" s="30" t="str">
        <f>ソースデータ!$F246&amp;ソースデータ!$G246</f>
        <v>火4</v>
      </c>
      <c r="C246" s="36">
        <v>7109</v>
      </c>
      <c r="D246" s="37" t="s">
        <v>72</v>
      </c>
      <c r="E246" s="37" t="s">
        <v>204</v>
      </c>
      <c r="F246" s="37" t="s">
        <v>42</v>
      </c>
      <c r="G246" s="38">
        <v>4</v>
      </c>
      <c r="H246" s="37" t="s">
        <v>45</v>
      </c>
      <c r="I246" s="37"/>
      <c r="J246" s="37" t="s">
        <v>498</v>
      </c>
      <c r="K246" s="37" t="s">
        <v>499</v>
      </c>
      <c r="L246" s="37" t="s">
        <v>19</v>
      </c>
      <c r="M246" s="37" t="s">
        <v>500</v>
      </c>
      <c r="N246" s="37"/>
      <c r="O246" s="37" t="s">
        <v>501</v>
      </c>
      <c r="P246" s="40">
        <v>9784883843244</v>
      </c>
      <c r="Q246" s="37" t="s">
        <v>92</v>
      </c>
    </row>
    <row r="247" spans="1:17" x14ac:dyDescent="0.45">
      <c r="A247" s="26" t="str">
        <f>B247&amp;COUNTIF($B$2:B247,B247)</f>
        <v>56</v>
      </c>
      <c r="B247" s="30" t="str">
        <f>ソースデータ!$F247&amp;ソースデータ!$G247</f>
        <v/>
      </c>
      <c r="C247" s="41">
        <v>8000</v>
      </c>
      <c r="D247" s="42" t="s">
        <v>502</v>
      </c>
      <c r="E247" s="42"/>
      <c r="F247" s="42"/>
      <c r="G247" s="43"/>
      <c r="H247" s="42"/>
      <c r="I247" s="42"/>
      <c r="J247" s="42" t="s">
        <v>353</v>
      </c>
      <c r="K247" s="42" t="s">
        <v>503</v>
      </c>
      <c r="L247" s="42" t="s">
        <v>37</v>
      </c>
      <c r="M247" s="42" t="s">
        <v>504</v>
      </c>
      <c r="N247" s="42"/>
      <c r="O247" s="42" t="s">
        <v>505</v>
      </c>
      <c r="P247" s="44">
        <v>9784010753125</v>
      </c>
      <c r="Q247" s="42" t="s">
        <v>84</v>
      </c>
    </row>
    <row r="248" spans="1:17" x14ac:dyDescent="0.45">
      <c r="A248" s="26" t="str">
        <f>B248&amp;COUNTIF($B$2:B248,B248)</f>
        <v>57</v>
      </c>
      <c r="B248" s="30" t="str">
        <f>ソースデータ!$F248&amp;ソースデータ!$G248</f>
        <v/>
      </c>
      <c r="C248" s="36">
        <v>8001</v>
      </c>
      <c r="D248" s="37" t="s">
        <v>502</v>
      </c>
      <c r="E248" s="37"/>
      <c r="F248" s="37"/>
      <c r="G248" s="38"/>
      <c r="H248" s="37"/>
      <c r="I248" s="37"/>
      <c r="J248" s="37" t="s">
        <v>353</v>
      </c>
      <c r="K248" s="37" t="s">
        <v>503</v>
      </c>
      <c r="L248" s="37" t="s">
        <v>37</v>
      </c>
      <c r="M248" s="37" t="s">
        <v>506</v>
      </c>
      <c r="N248" s="37"/>
      <c r="O248" s="37" t="s">
        <v>507</v>
      </c>
      <c r="P248" s="40">
        <v>9784385119342</v>
      </c>
      <c r="Q248" s="37" t="s">
        <v>84</v>
      </c>
    </row>
    <row r="249" spans="1:17" x14ac:dyDescent="0.45">
      <c r="A249" s="26" t="str">
        <f>B249&amp;COUNTIF($B$2:B249,B249)</f>
        <v>58</v>
      </c>
      <c r="B249" s="30" t="str">
        <f>ソースデータ!$F249&amp;ソースデータ!$G249</f>
        <v/>
      </c>
      <c r="C249" s="41">
        <v>8002</v>
      </c>
      <c r="D249" s="42" t="s">
        <v>502</v>
      </c>
      <c r="E249" s="42"/>
      <c r="F249" s="42"/>
      <c r="G249" s="43"/>
      <c r="H249" s="42"/>
      <c r="I249" s="42"/>
      <c r="J249" s="42" t="s">
        <v>353</v>
      </c>
      <c r="K249" s="42" t="s">
        <v>503</v>
      </c>
      <c r="L249" s="42" t="s">
        <v>37</v>
      </c>
      <c r="M249" s="42" t="s">
        <v>508</v>
      </c>
      <c r="N249" s="42"/>
      <c r="O249" s="42" t="s">
        <v>509</v>
      </c>
      <c r="P249" s="44">
        <v>9784095152226</v>
      </c>
      <c r="Q249" s="42" t="s">
        <v>84</v>
      </c>
    </row>
    <row r="250" spans="1:17" x14ac:dyDescent="0.45">
      <c r="A250" s="26" t="str">
        <f>B250&amp;COUNTIF($B$2:B250,B250)</f>
        <v>59</v>
      </c>
      <c r="B250" s="30" t="str">
        <f>ソースデータ!$F250&amp;ソースデータ!$G250</f>
        <v/>
      </c>
      <c r="C250" s="36">
        <v>8003</v>
      </c>
      <c r="D250" s="37" t="s">
        <v>502</v>
      </c>
      <c r="E250" s="37"/>
      <c r="F250" s="37"/>
      <c r="G250" s="38"/>
      <c r="H250" s="37"/>
      <c r="I250" s="37"/>
      <c r="J250" s="37" t="s">
        <v>353</v>
      </c>
      <c r="K250" s="37" t="s">
        <v>503</v>
      </c>
      <c r="L250" s="37" t="s">
        <v>37</v>
      </c>
      <c r="M250" s="37" t="s">
        <v>510</v>
      </c>
      <c r="N250" s="37"/>
      <c r="O250" s="37" t="s">
        <v>358</v>
      </c>
      <c r="P250" s="40">
        <v>9784560000441</v>
      </c>
      <c r="Q250" s="37" t="s">
        <v>84</v>
      </c>
    </row>
    <row r="251" spans="1:17" x14ac:dyDescent="0.45">
      <c r="A251" s="26" t="str">
        <f>B251&amp;COUNTIF($B$2:B251,B251)</f>
        <v>60</v>
      </c>
      <c r="B251" s="30" t="str">
        <f>ソースデータ!$F251&amp;ソースデータ!$G251</f>
        <v/>
      </c>
      <c r="C251" s="41">
        <v>8004</v>
      </c>
      <c r="D251" s="42" t="s">
        <v>502</v>
      </c>
      <c r="E251" s="42"/>
      <c r="F251" s="42"/>
      <c r="G251" s="43"/>
      <c r="H251" s="42"/>
      <c r="I251" s="42"/>
      <c r="J251" s="42" t="s">
        <v>386</v>
      </c>
      <c r="K251" s="42" t="s">
        <v>503</v>
      </c>
      <c r="L251" s="42" t="s">
        <v>37</v>
      </c>
      <c r="M251" s="42" t="s">
        <v>511</v>
      </c>
      <c r="N251" s="42"/>
      <c r="O251" s="42" t="s">
        <v>65</v>
      </c>
      <c r="P251" s="44">
        <v>9784384060003</v>
      </c>
      <c r="Q251" s="42" t="s">
        <v>84</v>
      </c>
    </row>
    <row r="252" spans="1:17" x14ac:dyDescent="0.45">
      <c r="A252" s="26" t="str">
        <f>B252&amp;COUNTIF($B$2:B252,B252)</f>
        <v>61</v>
      </c>
      <c r="B252" s="30" t="str">
        <f>ソースデータ!$F252&amp;ソースデータ!$G252</f>
        <v/>
      </c>
      <c r="C252" s="36">
        <v>8005</v>
      </c>
      <c r="D252" s="37" t="s">
        <v>502</v>
      </c>
      <c r="E252" s="37"/>
      <c r="F252" s="37"/>
      <c r="G252" s="38"/>
      <c r="H252" s="37"/>
      <c r="I252" s="37"/>
      <c r="J252" s="37" t="s">
        <v>386</v>
      </c>
      <c r="K252" s="37" t="s">
        <v>503</v>
      </c>
      <c r="L252" s="37" t="s">
        <v>37</v>
      </c>
      <c r="M252" s="37" t="s">
        <v>512</v>
      </c>
      <c r="N252" s="37"/>
      <c r="O252" s="37" t="s">
        <v>507</v>
      </c>
      <c r="P252" s="40">
        <v>9784385120119</v>
      </c>
      <c r="Q252" s="37" t="s">
        <v>84</v>
      </c>
    </row>
    <row r="253" spans="1:17" x14ac:dyDescent="0.45">
      <c r="A253" s="26" t="str">
        <f>B253&amp;COUNTIF($B$2:B253,B253)</f>
        <v>62</v>
      </c>
      <c r="B253" s="30" t="str">
        <f>ソースデータ!$F253&amp;ソースデータ!$G253</f>
        <v/>
      </c>
      <c r="C253" s="41">
        <v>8006</v>
      </c>
      <c r="D253" s="42" t="s">
        <v>502</v>
      </c>
      <c r="E253" s="42"/>
      <c r="F253" s="42"/>
      <c r="G253" s="43"/>
      <c r="H253" s="42"/>
      <c r="I253" s="42"/>
      <c r="J253" s="42" t="s">
        <v>386</v>
      </c>
      <c r="K253" s="42" t="s">
        <v>503</v>
      </c>
      <c r="L253" s="42" t="s">
        <v>37</v>
      </c>
      <c r="M253" s="42" t="s">
        <v>513</v>
      </c>
      <c r="N253" s="42"/>
      <c r="O253" s="42" t="s">
        <v>53</v>
      </c>
      <c r="P253" s="44">
        <v>9784810200072</v>
      </c>
      <c r="Q253" s="42" t="s">
        <v>84</v>
      </c>
    </row>
    <row r="254" spans="1:17" x14ac:dyDescent="0.45">
      <c r="A254" s="26" t="str">
        <f>B254&amp;COUNTIF($B$2:B254,B254)</f>
        <v>63</v>
      </c>
      <c r="B254" s="30" t="str">
        <f>ソースデータ!$F254&amp;ソースデータ!$G254</f>
        <v/>
      </c>
      <c r="C254" s="36">
        <v>8007</v>
      </c>
      <c r="D254" s="37" t="s">
        <v>502</v>
      </c>
      <c r="E254" s="37"/>
      <c r="F254" s="37"/>
      <c r="G254" s="38"/>
      <c r="H254" s="37"/>
      <c r="I254" s="37"/>
      <c r="J254" s="37" t="s">
        <v>47</v>
      </c>
      <c r="K254" s="37" t="s">
        <v>503</v>
      </c>
      <c r="L254" s="37" t="s">
        <v>37</v>
      </c>
      <c r="M254" s="37" t="s">
        <v>514</v>
      </c>
      <c r="N254" s="37"/>
      <c r="O254" s="37" t="s">
        <v>507</v>
      </c>
      <c r="P254" s="40">
        <v>9784385122755</v>
      </c>
      <c r="Q254" s="37" t="s">
        <v>84</v>
      </c>
    </row>
    <row r="255" spans="1:17" x14ac:dyDescent="0.45">
      <c r="A255" s="26" t="str">
        <f>B255&amp;COUNTIF($B$2:B255,B255)</f>
        <v>64</v>
      </c>
      <c r="B255" s="30" t="str">
        <f>ソースデータ!$F255&amp;ソースデータ!$G255</f>
        <v/>
      </c>
      <c r="C255" s="41">
        <v>8008</v>
      </c>
      <c r="D255" s="42" t="s">
        <v>502</v>
      </c>
      <c r="E255" s="42"/>
      <c r="F255" s="42"/>
      <c r="G255" s="43"/>
      <c r="H255" s="42"/>
      <c r="I255" s="42"/>
      <c r="J255" s="42" t="s">
        <v>47</v>
      </c>
      <c r="K255" s="42" t="s">
        <v>503</v>
      </c>
      <c r="L255" s="42" t="s">
        <v>37</v>
      </c>
      <c r="M255" s="42" t="s">
        <v>515</v>
      </c>
      <c r="N255" s="42"/>
      <c r="O255" s="42" t="s">
        <v>509</v>
      </c>
      <c r="P255" s="44">
        <v>9784095061313</v>
      </c>
      <c r="Q255" s="42" t="s">
        <v>84</v>
      </c>
    </row>
    <row r="256" spans="1:17" x14ac:dyDescent="0.45">
      <c r="A256" s="26" t="str">
        <f>B256&amp;COUNTIF($B$2:B256,B256)</f>
        <v>65</v>
      </c>
      <c r="B256" s="30" t="str">
        <f>ソースデータ!$F256&amp;ソースデータ!$G256</f>
        <v/>
      </c>
      <c r="C256" s="36">
        <v>8009</v>
      </c>
      <c r="D256" s="37" t="s">
        <v>502</v>
      </c>
      <c r="E256" s="37"/>
      <c r="F256" s="37"/>
      <c r="G256" s="38"/>
      <c r="H256" s="37"/>
      <c r="I256" s="37"/>
      <c r="J256" s="37" t="s">
        <v>47</v>
      </c>
      <c r="K256" s="37" t="s">
        <v>503</v>
      </c>
      <c r="L256" s="37" t="s">
        <v>37</v>
      </c>
      <c r="M256" s="37" t="s">
        <v>516</v>
      </c>
      <c r="N256" s="37"/>
      <c r="O256" s="37" t="s">
        <v>358</v>
      </c>
      <c r="P256" s="40">
        <v>9784560000465</v>
      </c>
      <c r="Q256" s="37" t="s">
        <v>84</v>
      </c>
    </row>
    <row r="257" spans="1:17" x14ac:dyDescent="0.45">
      <c r="A257" s="26" t="str">
        <f>B257&amp;COUNTIF($B$2:B257,B257)</f>
        <v>66</v>
      </c>
      <c r="B257" s="30" t="str">
        <f>ソースデータ!$F257&amp;ソースデータ!$G257</f>
        <v/>
      </c>
      <c r="C257" s="41">
        <v>8010</v>
      </c>
      <c r="D257" s="42" t="s">
        <v>502</v>
      </c>
      <c r="E257" s="42"/>
      <c r="F257" s="42"/>
      <c r="G257" s="43"/>
      <c r="H257" s="42"/>
      <c r="I257" s="42"/>
      <c r="J257" s="42" t="s">
        <v>517</v>
      </c>
      <c r="K257" s="42" t="s">
        <v>518</v>
      </c>
      <c r="L257" s="42" t="s">
        <v>37</v>
      </c>
      <c r="M257" s="42" t="s">
        <v>519</v>
      </c>
      <c r="N257" s="42"/>
      <c r="O257" s="42" t="s">
        <v>520</v>
      </c>
      <c r="P257" s="44">
        <v>9784767490250</v>
      </c>
      <c r="Q257" s="42" t="s">
        <v>84</v>
      </c>
    </row>
    <row r="258" spans="1:17" x14ac:dyDescent="0.45">
      <c r="A258" s="26" t="str">
        <f>B258&amp;COUNTIF($B$2:B258,B258)</f>
        <v>67</v>
      </c>
      <c r="B258" s="30" t="str">
        <f>ソースデータ!$F258&amp;ソースデータ!$G258</f>
        <v/>
      </c>
      <c r="C258" s="36">
        <v>8011</v>
      </c>
      <c r="D258" s="37" t="s">
        <v>502</v>
      </c>
      <c r="E258" s="37"/>
      <c r="F258" s="37"/>
      <c r="G258" s="38"/>
      <c r="H258" s="37"/>
      <c r="I258" s="37"/>
      <c r="J258" s="37" t="s">
        <v>464</v>
      </c>
      <c r="K258" s="37" t="s">
        <v>465</v>
      </c>
      <c r="L258" s="37" t="s">
        <v>37</v>
      </c>
      <c r="M258" s="37" t="s">
        <v>521</v>
      </c>
      <c r="N258" s="37"/>
      <c r="O258" s="37" t="s">
        <v>522</v>
      </c>
      <c r="P258" s="40">
        <v>9784826801485</v>
      </c>
      <c r="Q258" s="37" t="s">
        <v>84</v>
      </c>
    </row>
    <row r="259" spans="1:17" x14ac:dyDescent="0.45">
      <c r="A259" s="26" t="str">
        <f>B259&amp;COUNTIF($B$2:B259,B259)</f>
        <v>68</v>
      </c>
      <c r="B259" s="30" t="str">
        <f>ソースデータ!$F259&amp;ソースデータ!$G259</f>
        <v/>
      </c>
      <c r="C259" s="41">
        <v>511011</v>
      </c>
      <c r="D259" s="42" t="s">
        <v>72</v>
      </c>
      <c r="E259" s="42" t="s">
        <v>523</v>
      </c>
      <c r="F259" s="42"/>
      <c r="G259" s="43"/>
      <c r="H259" s="42" t="s">
        <v>39</v>
      </c>
      <c r="I259" s="42" t="s">
        <v>524</v>
      </c>
      <c r="J259" s="42" t="s">
        <v>525</v>
      </c>
      <c r="K259" s="42" t="s">
        <v>526</v>
      </c>
      <c r="L259" s="42" t="s">
        <v>19</v>
      </c>
      <c r="M259" s="42" t="s">
        <v>527</v>
      </c>
      <c r="N259" s="42" t="s">
        <v>528</v>
      </c>
      <c r="O259" s="42" t="s">
        <v>135</v>
      </c>
      <c r="P259" s="44">
        <v>9784254235821</v>
      </c>
      <c r="Q259" s="42" t="s">
        <v>39</v>
      </c>
    </row>
    <row r="260" spans="1:17" x14ac:dyDescent="0.45">
      <c r="A260" s="26" t="str">
        <f>B260&amp;COUNTIF($B$2:B260,B260)</f>
        <v>69</v>
      </c>
      <c r="B260" s="30" t="str">
        <f>ソースデータ!$F260&amp;ソースデータ!$G260</f>
        <v/>
      </c>
      <c r="C260" s="36">
        <v>511021</v>
      </c>
      <c r="D260" s="37" t="s">
        <v>420</v>
      </c>
      <c r="E260" s="37" t="s">
        <v>529</v>
      </c>
      <c r="F260" s="37"/>
      <c r="G260" s="38"/>
      <c r="H260" s="37" t="s">
        <v>39</v>
      </c>
      <c r="I260" s="37" t="s">
        <v>524</v>
      </c>
      <c r="J260" s="37" t="s">
        <v>530</v>
      </c>
      <c r="K260" s="37" t="s">
        <v>531</v>
      </c>
      <c r="L260" s="37" t="s">
        <v>19</v>
      </c>
      <c r="M260" s="37" t="s">
        <v>532</v>
      </c>
      <c r="N260" s="37" t="s">
        <v>533</v>
      </c>
      <c r="O260" s="37" t="s">
        <v>107</v>
      </c>
      <c r="P260" s="40">
        <v>9784925085441</v>
      </c>
      <c r="Q260" s="37" t="s">
        <v>39</v>
      </c>
    </row>
    <row r="261" spans="1:17" x14ac:dyDescent="0.45">
      <c r="A261" s="26" t="str">
        <f>B261&amp;COUNTIF($B$2:B261,B261)</f>
        <v>70</v>
      </c>
      <c r="B261" s="30" t="str">
        <f>ソースデータ!$F261&amp;ソースデータ!$G261</f>
        <v/>
      </c>
      <c r="C261" s="41">
        <v>511041</v>
      </c>
      <c r="D261" s="42" t="s">
        <v>72</v>
      </c>
      <c r="E261" s="42" t="s">
        <v>523</v>
      </c>
      <c r="F261" s="42"/>
      <c r="G261" s="43"/>
      <c r="H261" s="42" t="s">
        <v>39</v>
      </c>
      <c r="I261" s="42" t="s">
        <v>524</v>
      </c>
      <c r="J261" s="42" t="s">
        <v>534</v>
      </c>
      <c r="K261" s="42" t="s">
        <v>535</v>
      </c>
      <c r="L261" s="42" t="s">
        <v>19</v>
      </c>
      <c r="M261" s="42" t="s">
        <v>536</v>
      </c>
      <c r="N261" s="42" t="s">
        <v>537</v>
      </c>
      <c r="O261" s="42" t="s">
        <v>235</v>
      </c>
      <c r="P261" s="44">
        <v>9784627913004</v>
      </c>
      <c r="Q261" s="42" t="s">
        <v>39</v>
      </c>
    </row>
    <row r="262" spans="1:17" x14ac:dyDescent="0.45">
      <c r="A262" s="26" t="str">
        <f>B262&amp;COUNTIF($B$2:B262,B262)</f>
        <v>71</v>
      </c>
      <c r="B262" s="30" t="str">
        <f>ソースデータ!$F262&amp;ソースデータ!$G262</f>
        <v/>
      </c>
      <c r="C262" s="36">
        <v>511071</v>
      </c>
      <c r="D262" s="37" t="s">
        <v>538</v>
      </c>
      <c r="E262" s="37" t="s">
        <v>539</v>
      </c>
      <c r="F262" s="37"/>
      <c r="G262" s="38"/>
      <c r="H262" s="37" t="s">
        <v>39</v>
      </c>
      <c r="I262" s="37" t="s">
        <v>524</v>
      </c>
      <c r="J262" s="37" t="s">
        <v>540</v>
      </c>
      <c r="K262" s="37" t="s">
        <v>541</v>
      </c>
      <c r="L262" s="37" t="s">
        <v>37</v>
      </c>
      <c r="M262" s="37" t="s">
        <v>542</v>
      </c>
      <c r="N262" s="37" t="s">
        <v>543</v>
      </c>
      <c r="O262" s="37" t="s">
        <v>20</v>
      </c>
      <c r="P262" s="40">
        <v>9784061565227</v>
      </c>
      <c r="Q262" s="37" t="s">
        <v>39</v>
      </c>
    </row>
    <row r="263" spans="1:17" x14ac:dyDescent="0.45">
      <c r="A263" s="26" t="str">
        <f>B263&amp;COUNTIF($B$2:B263,B263)</f>
        <v>72</v>
      </c>
      <c r="B263" s="30" t="str">
        <f>ソースデータ!$F263&amp;ソースデータ!$G263</f>
        <v/>
      </c>
      <c r="C263" s="41">
        <v>511081</v>
      </c>
      <c r="D263" s="42" t="s">
        <v>538</v>
      </c>
      <c r="E263" s="42" t="s">
        <v>539</v>
      </c>
      <c r="F263" s="42"/>
      <c r="G263" s="43"/>
      <c r="H263" s="42" t="s">
        <v>39</v>
      </c>
      <c r="I263" s="42" t="s">
        <v>524</v>
      </c>
      <c r="J263" s="42" t="s">
        <v>540</v>
      </c>
      <c r="K263" s="42" t="s">
        <v>541</v>
      </c>
      <c r="L263" s="42" t="s">
        <v>37</v>
      </c>
      <c r="M263" s="42" t="s">
        <v>544</v>
      </c>
      <c r="N263" s="42" t="s">
        <v>545</v>
      </c>
      <c r="O263" s="42" t="s">
        <v>83</v>
      </c>
      <c r="P263" s="44">
        <v>9784274069543</v>
      </c>
      <c r="Q263" s="42" t="s">
        <v>39</v>
      </c>
    </row>
    <row r="264" spans="1:17" x14ac:dyDescent="0.45">
      <c r="A264" s="26" t="str">
        <f>B264&amp;COUNTIF($B$2:B264,B264)</f>
        <v>73</v>
      </c>
      <c r="B264" s="30" t="str">
        <f>ソースデータ!$F264&amp;ソースデータ!$G264</f>
        <v/>
      </c>
      <c r="C264" s="36">
        <v>521010</v>
      </c>
      <c r="D264" s="37" t="s">
        <v>420</v>
      </c>
      <c r="E264" s="37" t="s">
        <v>529</v>
      </c>
      <c r="F264" s="37"/>
      <c r="G264" s="38"/>
      <c r="H264" s="37" t="s">
        <v>39</v>
      </c>
      <c r="I264" s="37" t="s">
        <v>546</v>
      </c>
      <c r="J264" s="37" t="s">
        <v>547</v>
      </c>
      <c r="K264" s="37" t="s">
        <v>548</v>
      </c>
      <c r="L264" s="37" t="s">
        <v>19</v>
      </c>
      <c r="M264" s="37" t="s">
        <v>549</v>
      </c>
      <c r="N264" s="37" t="s">
        <v>550</v>
      </c>
      <c r="O264" s="37" t="s">
        <v>135</v>
      </c>
      <c r="P264" s="40">
        <v>9784254228724</v>
      </c>
      <c r="Q264" s="37" t="s">
        <v>39</v>
      </c>
    </row>
    <row r="265" spans="1:17" x14ac:dyDescent="0.45">
      <c r="A265" s="26" t="str">
        <f>B265&amp;COUNTIF($B$2:B265,B265)</f>
        <v>74</v>
      </c>
      <c r="B265" s="30" t="str">
        <f>ソースデータ!$F265&amp;ソースデータ!$G265</f>
        <v/>
      </c>
      <c r="C265" s="41">
        <v>521020</v>
      </c>
      <c r="D265" s="42" t="s">
        <v>420</v>
      </c>
      <c r="E265" s="42" t="s">
        <v>529</v>
      </c>
      <c r="F265" s="42"/>
      <c r="G265" s="43"/>
      <c r="H265" s="42" t="s">
        <v>39</v>
      </c>
      <c r="I265" s="42" t="s">
        <v>546</v>
      </c>
      <c r="J265" s="42" t="s">
        <v>551</v>
      </c>
      <c r="K265" s="42" t="s">
        <v>552</v>
      </c>
      <c r="L265" s="42" t="s">
        <v>19</v>
      </c>
      <c r="M265" s="42" t="s">
        <v>553</v>
      </c>
      <c r="N265" s="42" t="s">
        <v>554</v>
      </c>
      <c r="O265" s="42" t="s">
        <v>235</v>
      </c>
      <c r="P265" s="44">
        <v>9784627726420</v>
      </c>
      <c r="Q265" s="42" t="s">
        <v>39</v>
      </c>
    </row>
    <row r="266" spans="1:17" x14ac:dyDescent="0.45">
      <c r="A266" s="26" t="str">
        <f>B266&amp;COUNTIF($B$2:B266,B266)</f>
        <v>75</v>
      </c>
      <c r="B266" s="30" t="str">
        <f>ソースデータ!$F266&amp;ソースデータ!$G266</f>
        <v/>
      </c>
      <c r="C266" s="36">
        <v>521030</v>
      </c>
      <c r="D266" s="37" t="s">
        <v>72</v>
      </c>
      <c r="E266" s="37" t="s">
        <v>523</v>
      </c>
      <c r="F266" s="37"/>
      <c r="G266" s="38"/>
      <c r="H266" s="37" t="s">
        <v>39</v>
      </c>
      <c r="I266" s="37" t="s">
        <v>524</v>
      </c>
      <c r="J266" s="37" t="s">
        <v>555</v>
      </c>
      <c r="K266" s="37" t="s">
        <v>556</v>
      </c>
      <c r="L266" s="37" t="s">
        <v>37</v>
      </c>
      <c r="M266" s="37" t="s">
        <v>557</v>
      </c>
      <c r="N266" s="37" t="s">
        <v>558</v>
      </c>
      <c r="O266" s="37" t="s">
        <v>559</v>
      </c>
      <c r="P266" s="40">
        <v>9784815609795</v>
      </c>
      <c r="Q266" s="37" t="s">
        <v>39</v>
      </c>
    </row>
    <row r="267" spans="1:17" x14ac:dyDescent="0.45">
      <c r="A267" s="26" t="str">
        <f>B267&amp;COUNTIF($B$2:B267,B267)</f>
        <v>76</v>
      </c>
      <c r="B267" s="30" t="str">
        <f>ソースデータ!$F267&amp;ソースデータ!$G267</f>
        <v/>
      </c>
      <c r="C267" s="41">
        <v>521040</v>
      </c>
      <c r="D267" s="42" t="s">
        <v>72</v>
      </c>
      <c r="E267" s="42" t="s">
        <v>523</v>
      </c>
      <c r="F267" s="42"/>
      <c r="G267" s="43"/>
      <c r="H267" s="42" t="s">
        <v>39</v>
      </c>
      <c r="I267" s="42" t="s">
        <v>524</v>
      </c>
      <c r="J267" s="42" t="s">
        <v>555</v>
      </c>
      <c r="K267" s="42" t="s">
        <v>556</v>
      </c>
      <c r="L267" s="42" t="s">
        <v>37</v>
      </c>
      <c r="M267" s="42" t="s">
        <v>560</v>
      </c>
      <c r="N267" s="42" t="s">
        <v>561</v>
      </c>
      <c r="O267" s="42" t="s">
        <v>559</v>
      </c>
      <c r="P267" s="44">
        <v>9784797392586</v>
      </c>
      <c r="Q267" s="42" t="s">
        <v>39</v>
      </c>
    </row>
    <row r="268" spans="1:17" x14ac:dyDescent="0.45">
      <c r="A268" s="26" t="str">
        <f>B268&amp;COUNTIF($B$2:B268,B268)</f>
        <v>77</v>
      </c>
      <c r="B268" s="30" t="str">
        <f>ソースデータ!$F268&amp;ソースデータ!$G268</f>
        <v/>
      </c>
      <c r="C268" s="36">
        <v>521050</v>
      </c>
      <c r="D268" s="37" t="s">
        <v>72</v>
      </c>
      <c r="E268" s="37" t="s">
        <v>523</v>
      </c>
      <c r="F268" s="37"/>
      <c r="G268" s="38"/>
      <c r="H268" s="37" t="s">
        <v>39</v>
      </c>
      <c r="I268" s="37" t="s">
        <v>546</v>
      </c>
      <c r="J268" s="37" t="s">
        <v>562</v>
      </c>
      <c r="K268" s="37" t="s">
        <v>563</v>
      </c>
      <c r="L268" s="37" t="s">
        <v>19</v>
      </c>
      <c r="M268" s="37" t="s">
        <v>564</v>
      </c>
      <c r="N268" s="37" t="s">
        <v>76</v>
      </c>
      <c r="O268" s="37" t="s">
        <v>46</v>
      </c>
      <c r="P268" s="40">
        <v>9784320123816</v>
      </c>
      <c r="Q268" s="37" t="s">
        <v>39</v>
      </c>
    </row>
    <row r="269" spans="1:17" x14ac:dyDescent="0.45">
      <c r="A269" s="26" t="str">
        <f>B269&amp;COUNTIF($B$2:B269,B269)</f>
        <v>78</v>
      </c>
      <c r="B269" s="30" t="str">
        <f>ソースデータ!$F269&amp;ソースデータ!$G269</f>
        <v/>
      </c>
      <c r="C269" s="41">
        <v>521061</v>
      </c>
      <c r="D269" s="42" t="s">
        <v>420</v>
      </c>
      <c r="E269" s="42" t="s">
        <v>529</v>
      </c>
      <c r="F269" s="42"/>
      <c r="G269" s="43"/>
      <c r="H269" s="42" t="s">
        <v>39</v>
      </c>
      <c r="I269" s="42" t="s">
        <v>546</v>
      </c>
      <c r="J269" s="42" t="s">
        <v>565</v>
      </c>
      <c r="K269" s="42" t="s">
        <v>566</v>
      </c>
      <c r="L269" s="42" t="s">
        <v>37</v>
      </c>
      <c r="M269" s="42" t="s">
        <v>567</v>
      </c>
      <c r="N269" s="42" t="s">
        <v>568</v>
      </c>
      <c r="O269" s="42" t="s">
        <v>569</v>
      </c>
      <c r="P269" s="44">
        <v>9784339000245</v>
      </c>
      <c r="Q269" s="42" t="s">
        <v>39</v>
      </c>
    </row>
    <row r="270" spans="1:17" x14ac:dyDescent="0.45">
      <c r="A270" s="26" t="str">
        <f>B270&amp;COUNTIF($B$2:B270,B270)</f>
        <v>79</v>
      </c>
      <c r="B270" s="30" t="str">
        <f>ソースデータ!$F270&amp;ソースデータ!$G270</f>
        <v/>
      </c>
      <c r="C270" s="36">
        <v>521070</v>
      </c>
      <c r="D270" s="37" t="s">
        <v>420</v>
      </c>
      <c r="E270" s="37" t="s">
        <v>529</v>
      </c>
      <c r="F270" s="37"/>
      <c r="G270" s="38"/>
      <c r="H270" s="37" t="s">
        <v>39</v>
      </c>
      <c r="I270" s="37" t="s">
        <v>546</v>
      </c>
      <c r="J270" s="37" t="s">
        <v>570</v>
      </c>
      <c r="K270" s="37" t="s">
        <v>571</v>
      </c>
      <c r="L270" s="37" t="s">
        <v>19</v>
      </c>
      <c r="M270" s="37" t="s">
        <v>572</v>
      </c>
      <c r="N270" s="37" t="s">
        <v>573</v>
      </c>
      <c r="O270" s="37" t="s">
        <v>135</v>
      </c>
      <c r="P270" s="40">
        <v>9784254228786</v>
      </c>
      <c r="Q270" s="37" t="s">
        <v>39</v>
      </c>
    </row>
    <row r="271" spans="1:17" x14ac:dyDescent="0.45">
      <c r="A271" s="26" t="str">
        <f>B271&amp;COUNTIF($B$2:B271,B271)</f>
        <v>80</v>
      </c>
      <c r="B271" s="30" t="str">
        <f>ソースデータ!$F271&amp;ソースデータ!$G271</f>
        <v/>
      </c>
      <c r="C271" s="41">
        <v>521080</v>
      </c>
      <c r="D271" s="42" t="s">
        <v>72</v>
      </c>
      <c r="E271" s="42" t="s">
        <v>523</v>
      </c>
      <c r="F271" s="42"/>
      <c r="G271" s="43"/>
      <c r="H271" s="42" t="s">
        <v>39</v>
      </c>
      <c r="I271" s="42" t="s">
        <v>546</v>
      </c>
      <c r="J271" s="42" t="s">
        <v>574</v>
      </c>
      <c r="K271" s="42" t="s">
        <v>575</v>
      </c>
      <c r="L271" s="42" t="s">
        <v>19</v>
      </c>
      <c r="M271" s="42" t="s">
        <v>576</v>
      </c>
      <c r="N271" s="42" t="s">
        <v>209</v>
      </c>
      <c r="O271" s="42" t="s">
        <v>135</v>
      </c>
      <c r="P271" s="44">
        <v>9784254228915</v>
      </c>
      <c r="Q271" s="42" t="s">
        <v>39</v>
      </c>
    </row>
    <row r="272" spans="1:17" x14ac:dyDescent="0.45">
      <c r="A272" s="26" t="str">
        <f>B272&amp;COUNTIF($B$2:B272,B272)</f>
        <v>81</v>
      </c>
      <c r="B272" s="30" t="str">
        <f>ソースデータ!$F272&amp;ソースデータ!$G272</f>
        <v/>
      </c>
      <c r="C272" s="36">
        <v>561040</v>
      </c>
      <c r="D272" s="37" t="s">
        <v>577</v>
      </c>
      <c r="E272" s="37" t="s">
        <v>578</v>
      </c>
      <c r="F272" s="37"/>
      <c r="G272" s="38"/>
      <c r="H272" s="37" t="s">
        <v>579</v>
      </c>
      <c r="I272" s="37"/>
      <c r="J272" s="37" t="s">
        <v>580</v>
      </c>
      <c r="K272" s="37" t="s">
        <v>209</v>
      </c>
      <c r="L272" s="37" t="s">
        <v>19</v>
      </c>
      <c r="M272" s="37" t="s">
        <v>581</v>
      </c>
      <c r="N272" s="37" t="s">
        <v>582</v>
      </c>
      <c r="O272" s="37" t="s">
        <v>46</v>
      </c>
      <c r="P272" s="40">
        <v>9784320111233</v>
      </c>
      <c r="Q272" s="37" t="s">
        <v>39</v>
      </c>
    </row>
    <row r="273" spans="1:17" x14ac:dyDescent="0.45">
      <c r="A273" s="26" t="str">
        <f>B273&amp;COUNTIF($B$2:B273,B273)</f>
        <v>82</v>
      </c>
      <c r="B273" s="30" t="str">
        <f>ソースデータ!$F273&amp;ソースデータ!$G273</f>
        <v/>
      </c>
      <c r="C273" s="41">
        <v>531010</v>
      </c>
      <c r="D273" s="42" t="s">
        <v>72</v>
      </c>
      <c r="E273" s="42" t="s">
        <v>523</v>
      </c>
      <c r="F273" s="42"/>
      <c r="G273" s="43"/>
      <c r="H273" s="42" t="s">
        <v>39</v>
      </c>
      <c r="I273" s="42" t="s">
        <v>583</v>
      </c>
      <c r="J273" s="42" t="s">
        <v>584</v>
      </c>
      <c r="K273" s="42" t="s">
        <v>585</v>
      </c>
      <c r="L273" s="42" t="s">
        <v>19</v>
      </c>
      <c r="M273" s="42" t="s">
        <v>586</v>
      </c>
      <c r="N273" s="42" t="s">
        <v>587</v>
      </c>
      <c r="O273" s="42" t="s">
        <v>35</v>
      </c>
      <c r="P273" s="44">
        <v>9784807908981</v>
      </c>
      <c r="Q273" s="42" t="s">
        <v>39</v>
      </c>
    </row>
    <row r="274" spans="1:17" x14ac:dyDescent="0.45">
      <c r="A274" s="26" t="str">
        <f>B274&amp;COUNTIF($B$2:B274,B274)</f>
        <v>83</v>
      </c>
      <c r="B274" s="30" t="str">
        <f>ソースデータ!$F274&amp;ソースデータ!$G274</f>
        <v/>
      </c>
      <c r="C274" s="36">
        <v>531020</v>
      </c>
      <c r="D274" s="37" t="s">
        <v>72</v>
      </c>
      <c r="E274" s="37" t="s">
        <v>523</v>
      </c>
      <c r="F274" s="37"/>
      <c r="G274" s="38"/>
      <c r="H274" s="37" t="s">
        <v>39</v>
      </c>
      <c r="I274" s="37" t="s">
        <v>583</v>
      </c>
      <c r="J274" s="37" t="s">
        <v>584</v>
      </c>
      <c r="K274" s="37" t="s">
        <v>585</v>
      </c>
      <c r="L274" s="37" t="s">
        <v>19</v>
      </c>
      <c r="M274" s="37" t="s">
        <v>588</v>
      </c>
      <c r="N274" s="37" t="s">
        <v>587</v>
      </c>
      <c r="O274" s="37" t="s">
        <v>35</v>
      </c>
      <c r="P274" s="40">
        <v>9784807908998</v>
      </c>
      <c r="Q274" s="37" t="s">
        <v>39</v>
      </c>
    </row>
    <row r="275" spans="1:17" x14ac:dyDescent="0.45">
      <c r="A275" s="26" t="str">
        <f>B275&amp;COUNTIF($B$2:B275,B275)</f>
        <v>84</v>
      </c>
      <c r="B275" s="30" t="str">
        <f>ソースデータ!$F275&amp;ソースデータ!$G275</f>
        <v/>
      </c>
      <c r="C275" s="41">
        <v>531030</v>
      </c>
      <c r="D275" s="42" t="s">
        <v>72</v>
      </c>
      <c r="E275" s="42" t="s">
        <v>523</v>
      </c>
      <c r="F275" s="42"/>
      <c r="G275" s="43"/>
      <c r="H275" s="42" t="s">
        <v>39</v>
      </c>
      <c r="I275" s="42" t="s">
        <v>583</v>
      </c>
      <c r="J275" s="42" t="s">
        <v>589</v>
      </c>
      <c r="K275" s="42" t="s">
        <v>590</v>
      </c>
      <c r="L275" s="42" t="s">
        <v>19</v>
      </c>
      <c r="M275" s="42" t="s">
        <v>591</v>
      </c>
      <c r="N275" s="42" t="s">
        <v>592</v>
      </c>
      <c r="O275" s="42" t="s">
        <v>35</v>
      </c>
      <c r="P275" s="44">
        <v>9784807909087</v>
      </c>
      <c r="Q275" s="42" t="s">
        <v>39</v>
      </c>
    </row>
    <row r="276" spans="1:17" x14ac:dyDescent="0.45">
      <c r="A276" s="26" t="str">
        <f>B276&amp;COUNTIF($B$2:B276,B276)</f>
        <v>85</v>
      </c>
      <c r="B276" s="30" t="str">
        <f>ソースデータ!$F276&amp;ソースデータ!$G276</f>
        <v/>
      </c>
      <c r="C276" s="36">
        <v>531040</v>
      </c>
      <c r="D276" s="37" t="s">
        <v>72</v>
      </c>
      <c r="E276" s="37" t="s">
        <v>523</v>
      </c>
      <c r="F276" s="37"/>
      <c r="G276" s="38"/>
      <c r="H276" s="37" t="s">
        <v>39</v>
      </c>
      <c r="I276" s="37" t="s">
        <v>583</v>
      </c>
      <c r="J276" s="37" t="s">
        <v>589</v>
      </c>
      <c r="K276" s="37" t="s">
        <v>590</v>
      </c>
      <c r="L276" s="37" t="s">
        <v>19</v>
      </c>
      <c r="M276" s="37" t="s">
        <v>593</v>
      </c>
      <c r="N276" s="37" t="s">
        <v>592</v>
      </c>
      <c r="O276" s="37" t="s">
        <v>35</v>
      </c>
      <c r="P276" s="40">
        <v>9784807909094</v>
      </c>
      <c r="Q276" s="37" t="s">
        <v>39</v>
      </c>
    </row>
    <row r="277" spans="1:17" x14ac:dyDescent="0.45">
      <c r="A277" s="26" t="str">
        <f>B277&amp;COUNTIF($B$2:B277,B277)</f>
        <v>86</v>
      </c>
      <c r="B277" s="30" t="str">
        <f>ソースデータ!$F277&amp;ソースデータ!$G277</f>
        <v/>
      </c>
      <c r="C277" s="41">
        <v>531050</v>
      </c>
      <c r="D277" s="42" t="s">
        <v>72</v>
      </c>
      <c r="E277" s="42" t="s">
        <v>523</v>
      </c>
      <c r="F277" s="42"/>
      <c r="G277" s="43"/>
      <c r="H277" s="42" t="s">
        <v>39</v>
      </c>
      <c r="I277" s="42" t="s">
        <v>583</v>
      </c>
      <c r="J277" s="42" t="s">
        <v>594</v>
      </c>
      <c r="K277" s="42" t="s">
        <v>595</v>
      </c>
      <c r="L277" s="42" t="s">
        <v>19</v>
      </c>
      <c r="M277" s="42" t="s">
        <v>596</v>
      </c>
      <c r="N277" s="42" t="s">
        <v>597</v>
      </c>
      <c r="O277" s="42" t="s">
        <v>35</v>
      </c>
      <c r="P277" s="44">
        <v>9784807920518</v>
      </c>
      <c r="Q277" s="42" t="s">
        <v>39</v>
      </c>
    </row>
    <row r="278" spans="1:17" x14ac:dyDescent="0.45">
      <c r="A278" s="26" t="str">
        <f>B278&amp;COUNTIF($B$2:B278,B278)</f>
        <v>87</v>
      </c>
      <c r="B278" s="30" t="str">
        <f>ソースデータ!$F278&amp;ソースデータ!$G278</f>
        <v/>
      </c>
      <c r="C278" s="36">
        <v>541010</v>
      </c>
      <c r="D278" s="37" t="s">
        <v>72</v>
      </c>
      <c r="E278" s="37" t="s">
        <v>523</v>
      </c>
      <c r="F278" s="37"/>
      <c r="G278" s="38"/>
      <c r="H278" s="37" t="s">
        <v>39</v>
      </c>
      <c r="I278" s="37" t="s">
        <v>598</v>
      </c>
      <c r="J278" s="37" t="s">
        <v>525</v>
      </c>
      <c r="K278" s="37" t="s">
        <v>599</v>
      </c>
      <c r="L278" s="37" t="s">
        <v>19</v>
      </c>
      <c r="M278" s="37" t="s">
        <v>600</v>
      </c>
      <c r="N278" s="37" t="s">
        <v>599</v>
      </c>
      <c r="O278" s="37" t="s">
        <v>135</v>
      </c>
      <c r="P278" s="40">
        <v>9784254231441</v>
      </c>
      <c r="Q278" s="37" t="s">
        <v>39</v>
      </c>
    </row>
    <row r="279" spans="1:17" x14ac:dyDescent="0.45">
      <c r="A279" s="26" t="str">
        <f>B279&amp;COUNTIF($B$2:B279,B279)</f>
        <v>88</v>
      </c>
      <c r="B279" s="30" t="str">
        <f>ソースデータ!$F279&amp;ソースデータ!$G279</f>
        <v/>
      </c>
      <c r="C279" s="41">
        <v>541022</v>
      </c>
      <c r="D279" s="42" t="s">
        <v>420</v>
      </c>
      <c r="E279" s="42" t="s">
        <v>529</v>
      </c>
      <c r="F279" s="42"/>
      <c r="G279" s="43"/>
      <c r="H279" s="42" t="s">
        <v>39</v>
      </c>
      <c r="I279" s="42" t="s">
        <v>598</v>
      </c>
      <c r="J279" s="42" t="s">
        <v>601</v>
      </c>
      <c r="K279" s="42" t="s">
        <v>602</v>
      </c>
      <c r="L279" s="42" t="s">
        <v>19</v>
      </c>
      <c r="M279" s="42" t="s">
        <v>603</v>
      </c>
      <c r="N279" s="42" t="s">
        <v>599</v>
      </c>
      <c r="O279" s="42" t="s">
        <v>135</v>
      </c>
      <c r="P279" s="44">
        <v>9784254231489</v>
      </c>
      <c r="Q279" s="42" t="s">
        <v>39</v>
      </c>
    </row>
    <row r="280" spans="1:17" x14ac:dyDescent="0.45">
      <c r="A280" s="26" t="str">
        <f>B280&amp;COUNTIF($B$2:B280,B280)</f>
        <v>89</v>
      </c>
      <c r="B280" s="30" t="str">
        <f>ソースデータ!$F280&amp;ソースデータ!$G280</f>
        <v/>
      </c>
      <c r="C280" s="36">
        <v>541030</v>
      </c>
      <c r="D280" s="37" t="s">
        <v>420</v>
      </c>
      <c r="E280" s="37" t="s">
        <v>529</v>
      </c>
      <c r="F280" s="37"/>
      <c r="G280" s="38"/>
      <c r="H280" s="37" t="s">
        <v>39</v>
      </c>
      <c r="I280" s="37" t="s">
        <v>598</v>
      </c>
      <c r="J280" s="37" t="s">
        <v>604</v>
      </c>
      <c r="K280" s="37" t="s">
        <v>605</v>
      </c>
      <c r="L280" s="37" t="s">
        <v>19</v>
      </c>
      <c r="M280" s="37" t="s">
        <v>606</v>
      </c>
      <c r="N280" s="37" t="s">
        <v>607</v>
      </c>
      <c r="O280" s="37" t="s">
        <v>607</v>
      </c>
      <c r="P280" s="40">
        <v>9784889030143</v>
      </c>
      <c r="Q280" s="37" t="s">
        <v>39</v>
      </c>
    </row>
    <row r="281" spans="1:17" x14ac:dyDescent="0.45">
      <c r="A281" s="26" t="str">
        <f>B281&amp;COUNTIF($B$2:B281,B281)</f>
        <v>90</v>
      </c>
      <c r="B281" s="30" t="str">
        <f>ソースデータ!$F281&amp;ソースデータ!$G281</f>
        <v/>
      </c>
      <c r="C281" s="41">
        <v>531060</v>
      </c>
      <c r="D281" s="42" t="s">
        <v>420</v>
      </c>
      <c r="E281" s="42" t="s">
        <v>529</v>
      </c>
      <c r="F281" s="42"/>
      <c r="G281" s="43"/>
      <c r="H281" s="42" t="s">
        <v>39</v>
      </c>
      <c r="I281" s="42" t="s">
        <v>583</v>
      </c>
      <c r="J281" s="42" t="s">
        <v>608</v>
      </c>
      <c r="K281" s="42" t="s">
        <v>609</v>
      </c>
      <c r="L281" s="42" t="s">
        <v>37</v>
      </c>
      <c r="M281" s="42" t="s">
        <v>610</v>
      </c>
      <c r="N281" s="42" t="s">
        <v>611</v>
      </c>
      <c r="O281" s="42" t="s">
        <v>38</v>
      </c>
      <c r="P281" s="44">
        <v>9784759809800</v>
      </c>
      <c r="Q281" s="42" t="s">
        <v>39</v>
      </c>
    </row>
    <row r="282" spans="1:17" x14ac:dyDescent="0.45">
      <c r="A282" s="26" t="str">
        <f>B282&amp;COUNTIF($B$2:B282,B282)</f>
        <v>91</v>
      </c>
      <c r="B282" s="30" t="str">
        <f>ソースデータ!$F282&amp;ソースデータ!$G282</f>
        <v/>
      </c>
      <c r="C282" s="36">
        <v>541040</v>
      </c>
      <c r="D282" s="37" t="s">
        <v>420</v>
      </c>
      <c r="E282" s="37" t="s">
        <v>529</v>
      </c>
      <c r="F282" s="37"/>
      <c r="G282" s="38"/>
      <c r="H282" s="37" t="s">
        <v>39</v>
      </c>
      <c r="I282" s="37" t="s">
        <v>598</v>
      </c>
      <c r="J282" s="37" t="s">
        <v>612</v>
      </c>
      <c r="K282" s="37" t="s">
        <v>613</v>
      </c>
      <c r="L282" s="37" t="s">
        <v>19</v>
      </c>
      <c r="M282" s="37" t="s">
        <v>614</v>
      </c>
      <c r="N282" s="37" t="s">
        <v>615</v>
      </c>
      <c r="O282" s="37" t="s">
        <v>616</v>
      </c>
      <c r="P282" s="40">
        <v>9784753651979</v>
      </c>
      <c r="Q282" s="37" t="s">
        <v>39</v>
      </c>
    </row>
    <row r="283" spans="1:17" x14ac:dyDescent="0.45">
      <c r="A283" s="26" t="str">
        <f>B283&amp;COUNTIF($B$2:B283,B283)</f>
        <v>92</v>
      </c>
      <c r="B283" s="30" t="str">
        <f>ソースデータ!$F283&amp;ソースデータ!$G283</f>
        <v/>
      </c>
      <c r="C283" s="41">
        <v>551010</v>
      </c>
      <c r="D283" s="42" t="s">
        <v>420</v>
      </c>
      <c r="E283" s="42" t="s">
        <v>529</v>
      </c>
      <c r="F283" s="42"/>
      <c r="G283" s="43"/>
      <c r="H283" s="42" t="s">
        <v>39</v>
      </c>
      <c r="I283" s="42" t="s">
        <v>617</v>
      </c>
      <c r="J283" s="42" t="s">
        <v>618</v>
      </c>
      <c r="K283" s="42" t="s">
        <v>619</v>
      </c>
      <c r="L283" s="42" t="s">
        <v>19</v>
      </c>
      <c r="M283" s="42" t="s">
        <v>620</v>
      </c>
      <c r="N283" s="42" t="s">
        <v>621</v>
      </c>
      <c r="O283" s="42" t="s">
        <v>235</v>
      </c>
      <c r="P283" s="44">
        <v>9784627496149</v>
      </c>
      <c r="Q283" s="42" t="s">
        <v>39</v>
      </c>
    </row>
    <row r="284" spans="1:17" x14ac:dyDescent="0.45">
      <c r="A284" s="26" t="str">
        <f>B284&amp;COUNTIF($B$2:B284,B284)</f>
        <v>93</v>
      </c>
      <c r="B284" s="30" t="str">
        <f>ソースデータ!$F284&amp;ソースデータ!$G284</f>
        <v/>
      </c>
      <c r="C284" s="36">
        <v>551020</v>
      </c>
      <c r="D284" s="37" t="s">
        <v>420</v>
      </c>
      <c r="E284" s="37" t="s">
        <v>529</v>
      </c>
      <c r="F284" s="37"/>
      <c r="G284" s="38"/>
      <c r="H284" s="37" t="s">
        <v>39</v>
      </c>
      <c r="I284" s="37" t="s">
        <v>617</v>
      </c>
      <c r="J284" s="37" t="s">
        <v>622</v>
      </c>
      <c r="K284" s="37" t="s">
        <v>623</v>
      </c>
      <c r="L284" s="37" t="s">
        <v>19</v>
      </c>
      <c r="M284" s="37" t="s">
        <v>624</v>
      </c>
      <c r="N284" s="37" t="s">
        <v>625</v>
      </c>
      <c r="O284" s="37" t="s">
        <v>235</v>
      </c>
      <c r="P284" s="40">
        <v>9784627486614</v>
      </c>
      <c r="Q284" s="37" t="s">
        <v>39</v>
      </c>
    </row>
    <row r="285" spans="1:17" x14ac:dyDescent="0.45">
      <c r="A285" s="26" t="str">
        <f>B285&amp;COUNTIF($B$2:B285,B285)</f>
        <v>94</v>
      </c>
      <c r="B285" s="30" t="str">
        <f>ソースデータ!$F285&amp;ソースデータ!$G285</f>
        <v/>
      </c>
      <c r="C285" s="41">
        <v>551031</v>
      </c>
      <c r="D285" s="42" t="s">
        <v>72</v>
      </c>
      <c r="E285" s="42" t="s">
        <v>523</v>
      </c>
      <c r="F285" s="42"/>
      <c r="G285" s="43"/>
      <c r="H285" s="42" t="s">
        <v>39</v>
      </c>
      <c r="I285" s="42" t="s">
        <v>617</v>
      </c>
      <c r="J285" s="42" t="s">
        <v>626</v>
      </c>
      <c r="K285" s="42" t="s">
        <v>627</v>
      </c>
      <c r="L285" s="42" t="s">
        <v>19</v>
      </c>
      <c r="M285" s="42" t="s">
        <v>628</v>
      </c>
      <c r="N285" s="42" t="s">
        <v>629</v>
      </c>
      <c r="O285" s="42" t="s">
        <v>630</v>
      </c>
      <c r="P285" s="44">
        <v>9784870711341</v>
      </c>
      <c r="Q285" s="42" t="s">
        <v>39</v>
      </c>
    </row>
    <row r="286" spans="1:17" x14ac:dyDescent="0.45">
      <c r="A286" s="26" t="str">
        <f>B286&amp;COUNTIF($B$2:B286,B286)</f>
        <v>95</v>
      </c>
      <c r="B286" s="30" t="str">
        <f>ソースデータ!$F286&amp;ソースデータ!$G286</f>
        <v/>
      </c>
      <c r="C286" s="36">
        <v>551040</v>
      </c>
      <c r="D286" s="37" t="s">
        <v>420</v>
      </c>
      <c r="E286" s="37" t="s">
        <v>529</v>
      </c>
      <c r="F286" s="37"/>
      <c r="G286" s="38"/>
      <c r="H286" s="37" t="s">
        <v>39</v>
      </c>
      <c r="I286" s="37" t="s">
        <v>617</v>
      </c>
      <c r="J286" s="37" t="s">
        <v>631</v>
      </c>
      <c r="K286" s="37" t="s">
        <v>632</v>
      </c>
      <c r="L286" s="37" t="s">
        <v>19</v>
      </c>
      <c r="M286" s="37" t="s">
        <v>633</v>
      </c>
      <c r="N286" s="37" t="s">
        <v>634</v>
      </c>
      <c r="O286" s="37" t="s">
        <v>634</v>
      </c>
      <c r="P286" s="40">
        <v>9784886441270</v>
      </c>
      <c r="Q286" s="37" t="s">
        <v>39</v>
      </c>
    </row>
    <row r="287" spans="1:17" x14ac:dyDescent="0.45">
      <c r="A287" s="26" t="str">
        <f>B287&amp;COUNTIF($B$2:B287,B287)</f>
        <v>96</v>
      </c>
      <c r="B287" s="30" t="str">
        <f>ソースデータ!$F287&amp;ソースデータ!$G287</f>
        <v/>
      </c>
      <c r="C287" s="41">
        <v>551050</v>
      </c>
      <c r="D287" s="42" t="s">
        <v>420</v>
      </c>
      <c r="E287" s="42" t="s">
        <v>529</v>
      </c>
      <c r="F287" s="42"/>
      <c r="G287" s="43"/>
      <c r="H287" s="42" t="s">
        <v>39</v>
      </c>
      <c r="I287" s="42" t="s">
        <v>617</v>
      </c>
      <c r="J287" s="42" t="s">
        <v>635</v>
      </c>
      <c r="K287" s="42" t="s">
        <v>636</v>
      </c>
      <c r="L287" s="42" t="s">
        <v>19</v>
      </c>
      <c r="M287" s="42" t="s">
        <v>637</v>
      </c>
      <c r="N287" s="42" t="s">
        <v>638</v>
      </c>
      <c r="O287" s="42" t="s">
        <v>235</v>
      </c>
      <c r="P287" s="44">
        <v>9784627460584</v>
      </c>
      <c r="Q287" s="42" t="s">
        <v>39</v>
      </c>
    </row>
    <row r="288" spans="1:17" x14ac:dyDescent="0.45">
      <c r="A288" s="26" t="str">
        <f>B288&amp;COUNTIF($B$2:B288,B288)</f>
        <v>97</v>
      </c>
      <c r="B288" s="30" t="str">
        <f>ソースデータ!$F288&amp;ソースデータ!$G288</f>
        <v/>
      </c>
      <c r="C288" s="36">
        <v>561010</v>
      </c>
      <c r="D288" s="37" t="s">
        <v>577</v>
      </c>
      <c r="E288" s="37" t="s">
        <v>578</v>
      </c>
      <c r="F288" s="37"/>
      <c r="G288" s="38"/>
      <c r="H288" s="37" t="s">
        <v>579</v>
      </c>
      <c r="I288" s="37"/>
      <c r="J288" s="37" t="s">
        <v>639</v>
      </c>
      <c r="K288" s="37" t="s">
        <v>155</v>
      </c>
      <c r="L288" s="37" t="s">
        <v>19</v>
      </c>
      <c r="M288" s="37" t="s">
        <v>640</v>
      </c>
      <c r="N288" s="37" t="s">
        <v>641</v>
      </c>
      <c r="O288" s="37" t="s">
        <v>642</v>
      </c>
      <c r="P288" s="40">
        <v>9784532133467</v>
      </c>
      <c r="Q288" s="37" t="s">
        <v>39</v>
      </c>
    </row>
    <row r="289" spans="1:17" x14ac:dyDescent="0.45">
      <c r="A289" s="26" t="str">
        <f>B289&amp;COUNTIF($B$2:B289,B289)</f>
        <v>98</v>
      </c>
      <c r="B289" s="30" t="str">
        <f>ソースデータ!$F289&amp;ソースデータ!$G289</f>
        <v/>
      </c>
      <c r="C289" s="41">
        <v>561020</v>
      </c>
      <c r="D289" s="42" t="s">
        <v>577</v>
      </c>
      <c r="E289" s="42" t="s">
        <v>578</v>
      </c>
      <c r="F289" s="42"/>
      <c r="G289" s="43"/>
      <c r="H289" s="42" t="s">
        <v>579</v>
      </c>
      <c r="I289" s="42"/>
      <c r="J289" s="42" t="s">
        <v>643</v>
      </c>
      <c r="K289" s="42" t="s">
        <v>644</v>
      </c>
      <c r="L289" s="42" t="s">
        <v>19</v>
      </c>
      <c r="M289" s="42" t="s">
        <v>645</v>
      </c>
      <c r="N289" s="42" t="s">
        <v>607</v>
      </c>
      <c r="O289" s="42" t="s">
        <v>607</v>
      </c>
      <c r="P289" s="44">
        <v>9784889030280</v>
      </c>
      <c r="Q289" s="42" t="s">
        <v>39</v>
      </c>
    </row>
    <row r="290" spans="1:17" x14ac:dyDescent="0.45">
      <c r="A290" s="26" t="str">
        <f>B290&amp;COUNTIF($B$2:B290,B290)</f>
        <v>99</v>
      </c>
      <c r="B290" s="30" t="str">
        <f>ソースデータ!$F290&amp;ソースデータ!$G290</f>
        <v/>
      </c>
      <c r="C290" s="36">
        <v>561030</v>
      </c>
      <c r="D290" s="37" t="s">
        <v>577</v>
      </c>
      <c r="E290" s="37" t="s">
        <v>578</v>
      </c>
      <c r="F290" s="37"/>
      <c r="G290" s="38"/>
      <c r="H290" s="37" t="s">
        <v>579</v>
      </c>
      <c r="I290" s="37"/>
      <c r="J290" s="37" t="s">
        <v>646</v>
      </c>
      <c r="K290" s="37" t="s">
        <v>647</v>
      </c>
      <c r="L290" s="37" t="s">
        <v>37</v>
      </c>
      <c r="M290" s="37" t="s">
        <v>648</v>
      </c>
      <c r="N290" s="37" t="s">
        <v>625</v>
      </c>
      <c r="O290" s="37" t="s">
        <v>235</v>
      </c>
      <c r="P290" s="40">
        <v>9784627948112</v>
      </c>
      <c r="Q290" s="37" t="s">
        <v>39</v>
      </c>
    </row>
    <row r="291" spans="1:17" x14ac:dyDescent="0.45">
      <c r="A291" s="26" t="str">
        <f>B291&amp;COUNTIF($B$2:B291,B291)</f>
        <v>100</v>
      </c>
      <c r="B291" s="30" t="str">
        <f>ソースデータ!$F291&amp;ソースデータ!$G291</f>
        <v/>
      </c>
      <c r="C291" s="41">
        <v>511092</v>
      </c>
      <c r="D291" s="42" t="s">
        <v>420</v>
      </c>
      <c r="E291" s="42" t="s">
        <v>529</v>
      </c>
      <c r="F291" s="42"/>
      <c r="G291" s="43"/>
      <c r="H291" s="42" t="s">
        <v>39</v>
      </c>
      <c r="I291" s="42" t="s">
        <v>524</v>
      </c>
      <c r="J291" s="42" t="s">
        <v>649</v>
      </c>
      <c r="K291" s="42" t="s">
        <v>650</v>
      </c>
      <c r="L291" s="42" t="s">
        <v>19</v>
      </c>
      <c r="M291" s="42" t="s">
        <v>651</v>
      </c>
      <c r="N291" s="42" t="s">
        <v>652</v>
      </c>
      <c r="O291" s="42" t="s">
        <v>569</v>
      </c>
      <c r="P291" s="44">
        <v>9784339046731</v>
      </c>
      <c r="Q291" s="42" t="s">
        <v>39</v>
      </c>
    </row>
    <row r="292" spans="1:17" x14ac:dyDescent="0.45">
      <c r="A292" s="26" t="str">
        <f>B292&amp;COUNTIF($B$2:B292,B292)</f>
        <v>101</v>
      </c>
      <c r="B292" s="30" t="str">
        <f>ソースデータ!$F292&amp;ソースデータ!$G292</f>
        <v/>
      </c>
      <c r="C292" s="36">
        <v>561060</v>
      </c>
      <c r="D292" s="37" t="s">
        <v>577</v>
      </c>
      <c r="E292" s="37" t="s">
        <v>578</v>
      </c>
      <c r="F292" s="37"/>
      <c r="G292" s="38"/>
      <c r="H292" s="37" t="s">
        <v>579</v>
      </c>
      <c r="I292" s="37"/>
      <c r="J292" s="37" t="s">
        <v>653</v>
      </c>
      <c r="K292" s="37" t="s">
        <v>652</v>
      </c>
      <c r="L292" s="37" t="s">
        <v>19</v>
      </c>
      <c r="M292" s="37" t="s">
        <v>654</v>
      </c>
      <c r="N292" s="37" t="s">
        <v>652</v>
      </c>
      <c r="O292" s="37" t="s">
        <v>569</v>
      </c>
      <c r="P292" s="40">
        <v>9784339046304</v>
      </c>
      <c r="Q292" s="37" t="s">
        <v>39</v>
      </c>
    </row>
    <row r="293" spans="1:17" x14ac:dyDescent="0.45">
      <c r="A293" s="26" t="str">
        <f>B293&amp;COUNTIF($B$2:B293,B293)</f>
        <v>102</v>
      </c>
      <c r="B293" s="30" t="str">
        <f>ソースデータ!$F293&amp;ソースデータ!$G293</f>
        <v/>
      </c>
      <c r="C293" s="41">
        <v>561070</v>
      </c>
      <c r="D293" s="42" t="s">
        <v>577</v>
      </c>
      <c r="E293" s="42" t="s">
        <v>578</v>
      </c>
      <c r="F293" s="42"/>
      <c r="G293" s="43"/>
      <c r="H293" s="42" t="s">
        <v>579</v>
      </c>
      <c r="I293" s="42"/>
      <c r="J293" s="42" t="s">
        <v>653</v>
      </c>
      <c r="K293" s="42" t="s">
        <v>652</v>
      </c>
      <c r="L293" s="42" t="s">
        <v>19</v>
      </c>
      <c r="M293" s="42" t="s">
        <v>655</v>
      </c>
      <c r="N293" s="42" t="s">
        <v>652</v>
      </c>
      <c r="O293" s="42" t="s">
        <v>569</v>
      </c>
      <c r="P293" s="44">
        <v>9784339046410</v>
      </c>
      <c r="Q293" s="42" t="s">
        <v>39</v>
      </c>
    </row>
    <row r="294" spans="1:17" x14ac:dyDescent="0.45">
      <c r="A294" s="26" t="str">
        <f>B294&amp;COUNTIF($B$2:B294,B294)</f>
        <v>103</v>
      </c>
      <c r="B294" s="30" t="str">
        <f>ソースデータ!$F294&amp;ソースデータ!$G294</f>
        <v/>
      </c>
      <c r="C294" s="36">
        <v>521090</v>
      </c>
      <c r="D294" s="37" t="s">
        <v>420</v>
      </c>
      <c r="E294" s="37" t="s">
        <v>529</v>
      </c>
      <c r="F294" s="37"/>
      <c r="G294" s="38"/>
      <c r="H294" s="37" t="s">
        <v>39</v>
      </c>
      <c r="I294" s="37" t="s">
        <v>546</v>
      </c>
      <c r="J294" s="37" t="s">
        <v>656</v>
      </c>
      <c r="K294" s="37" t="s">
        <v>657</v>
      </c>
      <c r="L294" s="37" t="s">
        <v>19</v>
      </c>
      <c r="M294" s="37" t="s">
        <v>658</v>
      </c>
      <c r="N294" s="37" t="s">
        <v>659</v>
      </c>
      <c r="O294" s="37" t="s">
        <v>23</v>
      </c>
      <c r="P294" s="40">
        <v>9784781914831</v>
      </c>
      <c r="Q294" s="37" t="s">
        <v>39</v>
      </c>
    </row>
    <row r="295" spans="1:17" x14ac:dyDescent="0.45">
      <c r="A295" s="26" t="str">
        <f>B295&amp;COUNTIF($B$2:B295,B295)</f>
        <v>104</v>
      </c>
      <c r="B295" s="30" t="str">
        <f>ソースデータ!$F295&amp;ソースデータ!$G295</f>
        <v/>
      </c>
      <c r="C295" s="41">
        <v>521100</v>
      </c>
      <c r="D295" s="42" t="s">
        <v>72</v>
      </c>
      <c r="E295" s="42" t="s">
        <v>523</v>
      </c>
      <c r="F295" s="42"/>
      <c r="G295" s="43"/>
      <c r="H295" s="42" t="s">
        <v>39</v>
      </c>
      <c r="I295" s="42" t="s">
        <v>546</v>
      </c>
      <c r="J295" s="42" t="s">
        <v>660</v>
      </c>
      <c r="K295" s="42" t="s">
        <v>661</v>
      </c>
      <c r="L295" s="42" t="s">
        <v>19</v>
      </c>
      <c r="M295" s="42" t="s">
        <v>662</v>
      </c>
      <c r="N295" s="42" t="s">
        <v>663</v>
      </c>
      <c r="O295" s="42" t="s">
        <v>569</v>
      </c>
      <c r="P295" s="44">
        <v>9784339008142</v>
      </c>
      <c r="Q295" s="42" t="s">
        <v>39</v>
      </c>
    </row>
    <row r="296" spans="1:17" x14ac:dyDescent="0.45">
      <c r="A296" s="26" t="str">
        <f>B296&amp;COUNTIF($B$2:B296,B296)</f>
        <v>105</v>
      </c>
      <c r="B296" s="30" t="str">
        <f>ソースデータ!$F296&amp;ソースデータ!$G296</f>
        <v/>
      </c>
      <c r="C296" s="36">
        <v>521110</v>
      </c>
      <c r="D296" s="37" t="s">
        <v>420</v>
      </c>
      <c r="E296" s="37" t="s">
        <v>529</v>
      </c>
      <c r="F296" s="37"/>
      <c r="G296" s="38"/>
      <c r="H296" s="37" t="s">
        <v>39</v>
      </c>
      <c r="I296" s="37" t="s">
        <v>546</v>
      </c>
      <c r="J296" s="37" t="s">
        <v>664</v>
      </c>
      <c r="K296" s="37" t="s">
        <v>665</v>
      </c>
      <c r="L296" s="37" t="s">
        <v>19</v>
      </c>
      <c r="M296" s="37" t="s">
        <v>666</v>
      </c>
      <c r="N296" s="37" t="s">
        <v>667</v>
      </c>
      <c r="O296" s="37" t="s">
        <v>83</v>
      </c>
      <c r="P296" s="40">
        <v>9784274212444</v>
      </c>
      <c r="Q296" s="37" t="s">
        <v>39</v>
      </c>
    </row>
    <row r="297" spans="1:17" x14ac:dyDescent="0.45">
      <c r="A297" s="26" t="str">
        <f>B297&amp;COUNTIF($B$2:B297,B297)</f>
        <v>106</v>
      </c>
      <c r="B297" s="30" t="str">
        <f>ソースデータ!$F297&amp;ソースデータ!$G297</f>
        <v/>
      </c>
      <c r="C297" s="41">
        <v>521120</v>
      </c>
      <c r="D297" s="42" t="s">
        <v>420</v>
      </c>
      <c r="E297" s="42" t="s">
        <v>529</v>
      </c>
      <c r="F297" s="42"/>
      <c r="G297" s="43"/>
      <c r="H297" s="42" t="s">
        <v>39</v>
      </c>
      <c r="I297" s="42" t="s">
        <v>546</v>
      </c>
      <c r="J297" s="42" t="s">
        <v>668</v>
      </c>
      <c r="K297" s="42" t="s">
        <v>669</v>
      </c>
      <c r="L297" s="42" t="s">
        <v>19</v>
      </c>
      <c r="M297" s="42" t="s">
        <v>670</v>
      </c>
      <c r="N297" s="42" t="s">
        <v>554</v>
      </c>
      <c r="O297" s="42" t="s">
        <v>235</v>
      </c>
      <c r="P297" s="44">
        <v>9784627792128</v>
      </c>
      <c r="Q297" s="42" t="s">
        <v>39</v>
      </c>
    </row>
    <row r="298" spans="1:17" x14ac:dyDescent="0.45">
      <c r="A298" s="26" t="str">
        <f>B298&amp;COUNTIF($B$2:B298,B298)</f>
        <v>107</v>
      </c>
      <c r="B298" s="30" t="str">
        <f>ソースデータ!$F298&amp;ソースデータ!$G298</f>
        <v/>
      </c>
      <c r="C298" s="36">
        <v>531071</v>
      </c>
      <c r="D298" s="37" t="s">
        <v>72</v>
      </c>
      <c r="E298" s="37" t="s">
        <v>523</v>
      </c>
      <c r="F298" s="37"/>
      <c r="G298" s="38"/>
      <c r="H298" s="37" t="s">
        <v>39</v>
      </c>
      <c r="I298" s="37" t="s">
        <v>583</v>
      </c>
      <c r="J298" s="37" t="s">
        <v>671</v>
      </c>
      <c r="K298" s="37" t="s">
        <v>672</v>
      </c>
      <c r="L298" s="37" t="s">
        <v>19</v>
      </c>
      <c r="M298" s="37" t="s">
        <v>673</v>
      </c>
      <c r="N298" s="37" t="s">
        <v>674</v>
      </c>
      <c r="O298" s="37" t="s">
        <v>38</v>
      </c>
      <c r="P298" s="40">
        <v>9784759820294</v>
      </c>
      <c r="Q298" s="37" t="s">
        <v>39</v>
      </c>
    </row>
    <row r="299" spans="1:17" x14ac:dyDescent="0.45">
      <c r="A299" s="26" t="str">
        <f>B299&amp;COUNTIF($B$2:B299,B299)</f>
        <v>108</v>
      </c>
      <c r="B299" s="30" t="str">
        <f>ソースデータ!$F299&amp;ソースデータ!$G299</f>
        <v/>
      </c>
      <c r="C299" s="41">
        <v>531081</v>
      </c>
      <c r="D299" s="42" t="s">
        <v>72</v>
      </c>
      <c r="E299" s="42" t="s">
        <v>523</v>
      </c>
      <c r="F299" s="42"/>
      <c r="G299" s="43"/>
      <c r="H299" s="42" t="s">
        <v>39</v>
      </c>
      <c r="I299" s="42" t="s">
        <v>583</v>
      </c>
      <c r="J299" s="42" t="s">
        <v>671</v>
      </c>
      <c r="K299" s="42" t="s">
        <v>672</v>
      </c>
      <c r="L299" s="42" t="s">
        <v>19</v>
      </c>
      <c r="M299" s="42" t="s">
        <v>675</v>
      </c>
      <c r="N299" s="42" t="s">
        <v>674</v>
      </c>
      <c r="O299" s="42" t="s">
        <v>38</v>
      </c>
      <c r="P299" s="44">
        <v>9784759820300</v>
      </c>
      <c r="Q299" s="42" t="s">
        <v>39</v>
      </c>
    </row>
    <row r="300" spans="1:17" x14ac:dyDescent="0.45">
      <c r="A300" s="26" t="str">
        <f>B300&amp;COUNTIF($B$2:B300,B300)</f>
        <v>109</v>
      </c>
      <c r="B300" s="30" t="str">
        <f>ソースデータ!$F300&amp;ソースデータ!$G300</f>
        <v/>
      </c>
      <c r="C300" s="36">
        <v>531092</v>
      </c>
      <c r="D300" s="37" t="s">
        <v>72</v>
      </c>
      <c r="E300" s="37" t="s">
        <v>523</v>
      </c>
      <c r="F300" s="37"/>
      <c r="G300" s="38"/>
      <c r="H300" s="37" t="s">
        <v>39</v>
      </c>
      <c r="I300" s="37" t="s">
        <v>583</v>
      </c>
      <c r="J300" s="37" t="s">
        <v>676</v>
      </c>
      <c r="K300" s="37" t="s">
        <v>677</v>
      </c>
      <c r="L300" s="37" t="s">
        <v>19</v>
      </c>
      <c r="M300" s="37" t="s">
        <v>673</v>
      </c>
      <c r="N300" s="37" t="s">
        <v>674</v>
      </c>
      <c r="O300" s="37" t="s">
        <v>38</v>
      </c>
      <c r="P300" s="40">
        <v>9784759820294</v>
      </c>
      <c r="Q300" s="37" t="s">
        <v>39</v>
      </c>
    </row>
    <row r="301" spans="1:17" x14ac:dyDescent="0.45">
      <c r="A301" s="26" t="str">
        <f>B301&amp;COUNTIF($B$2:B301,B301)</f>
        <v>110</v>
      </c>
      <c r="B301" s="30" t="str">
        <f>ソースデータ!$F301&amp;ソースデータ!$G301</f>
        <v/>
      </c>
      <c r="C301" s="41">
        <v>531102</v>
      </c>
      <c r="D301" s="42" t="s">
        <v>72</v>
      </c>
      <c r="E301" s="42" t="s">
        <v>523</v>
      </c>
      <c r="F301" s="42"/>
      <c r="G301" s="43"/>
      <c r="H301" s="42" t="s">
        <v>39</v>
      </c>
      <c r="I301" s="42" t="s">
        <v>583</v>
      </c>
      <c r="J301" s="42" t="s">
        <v>676</v>
      </c>
      <c r="K301" s="42" t="s">
        <v>677</v>
      </c>
      <c r="L301" s="42" t="s">
        <v>19</v>
      </c>
      <c r="M301" s="42" t="s">
        <v>675</v>
      </c>
      <c r="N301" s="42" t="s">
        <v>674</v>
      </c>
      <c r="O301" s="42" t="s">
        <v>38</v>
      </c>
      <c r="P301" s="44">
        <v>9784759820300</v>
      </c>
      <c r="Q301" s="42" t="s">
        <v>39</v>
      </c>
    </row>
    <row r="302" spans="1:17" x14ac:dyDescent="0.45">
      <c r="A302" s="26" t="str">
        <f>B302&amp;COUNTIF($B$2:B302,B302)</f>
        <v>111</v>
      </c>
      <c r="B302" s="30" t="str">
        <f>ソースデータ!$F302&amp;ソースデータ!$G302</f>
        <v/>
      </c>
      <c r="C302" s="36">
        <v>531110</v>
      </c>
      <c r="D302" s="37" t="s">
        <v>420</v>
      </c>
      <c r="E302" s="37" t="s">
        <v>529</v>
      </c>
      <c r="F302" s="37"/>
      <c r="G302" s="38"/>
      <c r="H302" s="37" t="s">
        <v>39</v>
      </c>
      <c r="I302" s="37" t="s">
        <v>583</v>
      </c>
      <c r="J302" s="37" t="s">
        <v>678</v>
      </c>
      <c r="K302" s="37" t="s">
        <v>679</v>
      </c>
      <c r="L302" s="37" t="s">
        <v>19</v>
      </c>
      <c r="M302" s="37" t="s">
        <v>673</v>
      </c>
      <c r="N302" s="37" t="s">
        <v>674</v>
      </c>
      <c r="O302" s="37" t="s">
        <v>38</v>
      </c>
      <c r="P302" s="40">
        <v>9784759820294</v>
      </c>
      <c r="Q302" s="37" t="s">
        <v>39</v>
      </c>
    </row>
    <row r="303" spans="1:17" x14ac:dyDescent="0.45">
      <c r="A303" s="26" t="str">
        <f>B303&amp;COUNTIF($B$2:B303,B303)</f>
        <v>112</v>
      </c>
      <c r="B303" s="30" t="str">
        <f>ソースデータ!$F303&amp;ソースデータ!$G303</f>
        <v/>
      </c>
      <c r="C303" s="41">
        <v>531120</v>
      </c>
      <c r="D303" s="42" t="s">
        <v>420</v>
      </c>
      <c r="E303" s="42" t="s">
        <v>529</v>
      </c>
      <c r="F303" s="42"/>
      <c r="G303" s="43"/>
      <c r="H303" s="42" t="s">
        <v>39</v>
      </c>
      <c r="I303" s="42" t="s">
        <v>583</v>
      </c>
      <c r="J303" s="42" t="s">
        <v>678</v>
      </c>
      <c r="K303" s="42" t="s">
        <v>679</v>
      </c>
      <c r="L303" s="42" t="s">
        <v>19</v>
      </c>
      <c r="M303" s="42" t="s">
        <v>675</v>
      </c>
      <c r="N303" s="42" t="s">
        <v>674</v>
      </c>
      <c r="O303" s="42" t="s">
        <v>38</v>
      </c>
      <c r="P303" s="44">
        <v>9784759820300</v>
      </c>
      <c r="Q303" s="42" t="s">
        <v>39</v>
      </c>
    </row>
    <row r="304" spans="1:17" x14ac:dyDescent="0.45">
      <c r="A304" s="26" t="str">
        <f>B304&amp;COUNTIF($B$2:B304,B304)</f>
        <v>113</v>
      </c>
      <c r="B304" s="30" t="str">
        <f>ソースデータ!$F304&amp;ソースデータ!$G304</f>
        <v/>
      </c>
      <c r="C304" s="36">
        <v>541061</v>
      </c>
      <c r="D304" s="37" t="s">
        <v>72</v>
      </c>
      <c r="E304" s="37" t="s">
        <v>523</v>
      </c>
      <c r="F304" s="37"/>
      <c r="G304" s="38"/>
      <c r="H304" s="37" t="s">
        <v>39</v>
      </c>
      <c r="I304" s="37" t="s">
        <v>598</v>
      </c>
      <c r="J304" s="37" t="s">
        <v>680</v>
      </c>
      <c r="K304" s="37" t="s">
        <v>681</v>
      </c>
      <c r="L304" s="37" t="s">
        <v>19</v>
      </c>
      <c r="M304" s="37" t="s">
        <v>682</v>
      </c>
      <c r="N304" s="37" t="s">
        <v>683</v>
      </c>
      <c r="O304" s="37" t="s">
        <v>35</v>
      </c>
      <c r="P304" s="40">
        <v>9784807908585</v>
      </c>
      <c r="Q304" s="37" t="s">
        <v>39</v>
      </c>
    </row>
    <row r="305" spans="1:17" x14ac:dyDescent="0.45">
      <c r="A305" s="26" t="str">
        <f>B305&amp;COUNTIF($B$2:B305,B305)</f>
        <v>114</v>
      </c>
      <c r="B305" s="30" t="str">
        <f>ソースデータ!$F305&amp;ソースデータ!$G305</f>
        <v/>
      </c>
      <c r="C305" s="41">
        <v>511061</v>
      </c>
      <c r="D305" s="42" t="s">
        <v>72</v>
      </c>
      <c r="E305" s="42" t="s">
        <v>523</v>
      </c>
      <c r="F305" s="42"/>
      <c r="G305" s="43"/>
      <c r="H305" s="42" t="s">
        <v>39</v>
      </c>
      <c r="I305" s="42" t="s">
        <v>524</v>
      </c>
      <c r="J305" s="42" t="s">
        <v>684</v>
      </c>
      <c r="K305" s="42" t="s">
        <v>685</v>
      </c>
      <c r="L305" s="42" t="s">
        <v>19</v>
      </c>
      <c r="M305" s="42" t="s">
        <v>686</v>
      </c>
      <c r="N305" s="42" t="s">
        <v>687</v>
      </c>
      <c r="O305" s="42" t="s">
        <v>46</v>
      </c>
      <c r="P305" s="44">
        <v>9784320019492</v>
      </c>
      <c r="Q305" s="42" t="s">
        <v>39</v>
      </c>
    </row>
    <row r="306" spans="1:17" x14ac:dyDescent="0.45">
      <c r="A306" s="26" t="str">
        <f>B306&amp;COUNTIF($B$2:B306,B306)</f>
        <v>115</v>
      </c>
      <c r="B306" s="30" t="str">
        <f>ソースデータ!$F306&amp;ソースデータ!$G306</f>
        <v/>
      </c>
      <c r="C306" s="36">
        <v>511101</v>
      </c>
      <c r="D306" s="37" t="s">
        <v>72</v>
      </c>
      <c r="E306" s="37" t="s">
        <v>523</v>
      </c>
      <c r="F306" s="37"/>
      <c r="G306" s="38"/>
      <c r="H306" s="37" t="s">
        <v>39</v>
      </c>
      <c r="I306" s="37" t="s">
        <v>524</v>
      </c>
      <c r="J306" s="37" t="s">
        <v>684</v>
      </c>
      <c r="K306" s="37" t="s">
        <v>688</v>
      </c>
      <c r="L306" s="37" t="s">
        <v>19</v>
      </c>
      <c r="M306" s="37" t="s">
        <v>689</v>
      </c>
      <c r="N306" s="37" t="s">
        <v>690</v>
      </c>
      <c r="O306" s="37" t="s">
        <v>23</v>
      </c>
      <c r="P306" s="40">
        <v>9784781913780</v>
      </c>
      <c r="Q306" s="37" t="s">
        <v>39</v>
      </c>
    </row>
    <row r="307" spans="1:17" x14ac:dyDescent="0.45">
      <c r="A307" s="26" t="str">
        <f>B307&amp;COUNTIF($B$2:B307,B307)</f>
        <v>116</v>
      </c>
      <c r="B307" s="30" t="str">
        <f>ソースデータ!$F307&amp;ソースデータ!$G307</f>
        <v/>
      </c>
      <c r="C307" s="41">
        <v>511111</v>
      </c>
      <c r="D307" s="42" t="s">
        <v>420</v>
      </c>
      <c r="E307" s="42" t="s">
        <v>529</v>
      </c>
      <c r="F307" s="42"/>
      <c r="G307" s="43"/>
      <c r="H307" s="42" t="s">
        <v>39</v>
      </c>
      <c r="I307" s="42" t="s">
        <v>524</v>
      </c>
      <c r="J307" s="42" t="s">
        <v>691</v>
      </c>
      <c r="K307" s="42" t="s">
        <v>692</v>
      </c>
      <c r="L307" s="42" t="s">
        <v>19</v>
      </c>
      <c r="M307" s="42" t="s">
        <v>693</v>
      </c>
      <c r="N307" s="42" t="s">
        <v>694</v>
      </c>
      <c r="O307" s="42" t="s">
        <v>569</v>
      </c>
      <c r="P307" s="44">
        <v>9784339024920</v>
      </c>
      <c r="Q307" s="42" t="s">
        <v>39</v>
      </c>
    </row>
    <row r="308" spans="1:17" x14ac:dyDescent="0.45">
      <c r="A308" s="26" t="str">
        <f>B308&amp;COUNTIF($B$2:B308,B308)</f>
        <v>117</v>
      </c>
      <c r="B308" s="30" t="str">
        <f>ソースデータ!$F308&amp;ソースデータ!$G308</f>
        <v/>
      </c>
      <c r="C308" s="36">
        <v>551060</v>
      </c>
      <c r="D308" s="37" t="s">
        <v>420</v>
      </c>
      <c r="E308" s="37" t="s">
        <v>529</v>
      </c>
      <c r="F308" s="37"/>
      <c r="G308" s="38"/>
      <c r="H308" s="37" t="s">
        <v>39</v>
      </c>
      <c r="I308" s="37" t="s">
        <v>617</v>
      </c>
      <c r="J308" s="37" t="s">
        <v>695</v>
      </c>
      <c r="K308" s="37" t="s">
        <v>696</v>
      </c>
      <c r="L308" s="37" t="s">
        <v>37</v>
      </c>
      <c r="M308" s="37" t="s">
        <v>697</v>
      </c>
      <c r="N308" s="37" t="s">
        <v>698</v>
      </c>
      <c r="O308" s="37" t="s">
        <v>699</v>
      </c>
      <c r="P308" s="40">
        <v>9784395008889</v>
      </c>
      <c r="Q308" s="37" t="s">
        <v>39</v>
      </c>
    </row>
    <row r="309" spans="1:17" x14ac:dyDescent="0.45">
      <c r="A309" s="26" t="str">
        <f>B309&amp;COUNTIF($B$2:B309,B309)</f>
        <v>118</v>
      </c>
      <c r="B309" s="30" t="str">
        <f>ソースデータ!$F309&amp;ソースデータ!$G309</f>
        <v/>
      </c>
      <c r="C309" s="41">
        <v>551070</v>
      </c>
      <c r="D309" s="42" t="s">
        <v>420</v>
      </c>
      <c r="E309" s="42" t="s">
        <v>529</v>
      </c>
      <c r="F309" s="42"/>
      <c r="G309" s="43"/>
      <c r="H309" s="42" t="s">
        <v>39</v>
      </c>
      <c r="I309" s="42" t="s">
        <v>617</v>
      </c>
      <c r="J309" s="42" t="s">
        <v>695</v>
      </c>
      <c r="K309" s="42" t="s">
        <v>696</v>
      </c>
      <c r="L309" s="42" t="s">
        <v>37</v>
      </c>
      <c r="M309" s="42" t="s">
        <v>700</v>
      </c>
      <c r="N309" s="42" t="s">
        <v>696</v>
      </c>
      <c r="O309" s="42" t="s">
        <v>701</v>
      </c>
      <c r="P309" s="44">
        <v>9784585350019</v>
      </c>
      <c r="Q309" s="42" t="s">
        <v>39</v>
      </c>
    </row>
    <row r="310" spans="1:17" x14ac:dyDescent="0.45">
      <c r="A310" s="26" t="str">
        <f>B310&amp;COUNTIF($B$2:B310,B310)</f>
        <v>119</v>
      </c>
      <c r="B310" s="30" t="str">
        <f>ソースデータ!$F310&amp;ソースデータ!$G310</f>
        <v/>
      </c>
      <c r="C310" s="36">
        <v>551080</v>
      </c>
      <c r="D310" s="37" t="s">
        <v>420</v>
      </c>
      <c r="E310" s="37" t="s">
        <v>529</v>
      </c>
      <c r="F310" s="37"/>
      <c r="G310" s="38"/>
      <c r="H310" s="37" t="s">
        <v>39</v>
      </c>
      <c r="I310" s="37" t="s">
        <v>617</v>
      </c>
      <c r="J310" s="37" t="s">
        <v>702</v>
      </c>
      <c r="K310" s="37" t="s">
        <v>703</v>
      </c>
      <c r="L310" s="37" t="s">
        <v>19</v>
      </c>
      <c r="M310" s="37" t="s">
        <v>704</v>
      </c>
      <c r="N310" s="37" t="s">
        <v>705</v>
      </c>
      <c r="O310" s="37" t="s">
        <v>235</v>
      </c>
      <c r="P310" s="40">
        <v>9784627553019</v>
      </c>
      <c r="Q310" s="37" t="s">
        <v>39</v>
      </c>
    </row>
    <row r="311" spans="1:17" x14ac:dyDescent="0.45">
      <c r="A311" s="26" t="str">
        <f>B311&amp;COUNTIF($B$2:B311,B311)</f>
        <v>120</v>
      </c>
      <c r="B311" s="30" t="str">
        <f>ソースデータ!$F311&amp;ソースデータ!$G311</f>
        <v/>
      </c>
      <c r="C311" s="41">
        <v>521140</v>
      </c>
      <c r="D311" s="42" t="s">
        <v>420</v>
      </c>
      <c r="E311" s="42" t="s">
        <v>529</v>
      </c>
      <c r="F311" s="42"/>
      <c r="G311" s="43"/>
      <c r="H311" s="42" t="s">
        <v>39</v>
      </c>
      <c r="I311" s="42" t="s">
        <v>546</v>
      </c>
      <c r="J311" s="42" t="s">
        <v>706</v>
      </c>
      <c r="K311" s="42" t="s">
        <v>707</v>
      </c>
      <c r="L311" s="42" t="s">
        <v>19</v>
      </c>
      <c r="M311" s="42" t="s">
        <v>708</v>
      </c>
      <c r="N311" s="42" t="s">
        <v>709</v>
      </c>
      <c r="O311" s="42" t="s">
        <v>135</v>
      </c>
      <c r="P311" s="44">
        <v>9784254225266</v>
      </c>
      <c r="Q311" s="42" t="s">
        <v>39</v>
      </c>
    </row>
    <row r="312" spans="1:17" x14ac:dyDescent="0.45">
      <c r="A312" s="26" t="str">
        <f>B312&amp;COUNTIF($B$2:B312,B312)</f>
        <v>121</v>
      </c>
      <c r="B312" s="30" t="str">
        <f>ソースデータ!$F312&amp;ソースデータ!$G312</f>
        <v/>
      </c>
      <c r="C312" s="36">
        <v>561080</v>
      </c>
      <c r="D312" s="37" t="s">
        <v>577</v>
      </c>
      <c r="E312" s="37" t="s">
        <v>578</v>
      </c>
      <c r="F312" s="37"/>
      <c r="G312" s="38"/>
      <c r="H312" s="37" t="s">
        <v>579</v>
      </c>
      <c r="I312" s="37"/>
      <c r="J312" s="37" t="s">
        <v>710</v>
      </c>
      <c r="K312" s="37" t="s">
        <v>133</v>
      </c>
      <c r="L312" s="37" t="s">
        <v>19</v>
      </c>
      <c r="M312" s="37" t="s">
        <v>134</v>
      </c>
      <c r="N312" s="37" t="s">
        <v>711</v>
      </c>
      <c r="O312" s="37" t="s">
        <v>135</v>
      </c>
      <c r="P312" s="40">
        <v>9784254510744</v>
      </c>
      <c r="Q312" s="37" t="s">
        <v>39</v>
      </c>
    </row>
    <row r="313" spans="1:17" x14ac:dyDescent="0.45">
      <c r="A313" s="26" t="str">
        <f>B313&amp;COUNTIF($B$2:B313,B313)</f>
        <v>122</v>
      </c>
      <c r="B313" s="30" t="str">
        <f>ソースデータ!$F313&amp;ソースデータ!$G313</f>
        <v/>
      </c>
      <c r="C313" s="41">
        <v>521152</v>
      </c>
      <c r="D313" s="42" t="s">
        <v>420</v>
      </c>
      <c r="E313" s="42" t="s">
        <v>529</v>
      </c>
      <c r="F313" s="42"/>
      <c r="G313" s="43"/>
      <c r="H313" s="42" t="s">
        <v>39</v>
      </c>
      <c r="I313" s="42" t="s">
        <v>546</v>
      </c>
      <c r="J313" s="42" t="s">
        <v>712</v>
      </c>
      <c r="K313" s="42" t="s">
        <v>713</v>
      </c>
      <c r="L313" s="42" t="s">
        <v>19</v>
      </c>
      <c r="M313" s="42" t="s">
        <v>714</v>
      </c>
      <c r="N313" s="42" t="s">
        <v>715</v>
      </c>
      <c r="O313" s="42" t="s">
        <v>235</v>
      </c>
      <c r="P313" s="44">
        <v>9784627712317</v>
      </c>
      <c r="Q313" s="42" t="s">
        <v>39</v>
      </c>
    </row>
    <row r="314" spans="1:17" x14ac:dyDescent="0.45">
      <c r="A314" s="26" t="str">
        <f>B314&amp;COUNTIF($B$2:B314,B314)</f>
        <v>123</v>
      </c>
      <c r="B314" s="30" t="str">
        <f>ソースデータ!$F314&amp;ソースデータ!$G314</f>
        <v/>
      </c>
      <c r="C314" s="36">
        <v>521162</v>
      </c>
      <c r="D314" s="37" t="s">
        <v>420</v>
      </c>
      <c r="E314" s="37" t="s">
        <v>529</v>
      </c>
      <c r="F314" s="37"/>
      <c r="G314" s="38"/>
      <c r="H314" s="37" t="s">
        <v>39</v>
      </c>
      <c r="I314" s="37" t="s">
        <v>546</v>
      </c>
      <c r="J314" s="37" t="s">
        <v>712</v>
      </c>
      <c r="K314" s="37" t="s">
        <v>713</v>
      </c>
      <c r="L314" s="37" t="s">
        <v>37</v>
      </c>
      <c r="M314" s="37" t="s">
        <v>567</v>
      </c>
      <c r="N314" s="37" t="s">
        <v>568</v>
      </c>
      <c r="O314" s="37" t="s">
        <v>569</v>
      </c>
      <c r="P314" s="40">
        <v>9784339000245</v>
      </c>
      <c r="Q314" s="37" t="s">
        <v>39</v>
      </c>
    </row>
    <row r="315" spans="1:17" x14ac:dyDescent="0.45">
      <c r="A315" s="26" t="str">
        <f>B315&amp;COUNTIF($B$2:B315,B315)</f>
        <v>124</v>
      </c>
      <c r="B315" s="30" t="str">
        <f>ソースデータ!$F315&amp;ソースデータ!$G315</f>
        <v/>
      </c>
      <c r="C315" s="41">
        <v>511051</v>
      </c>
      <c r="D315" s="42" t="s">
        <v>72</v>
      </c>
      <c r="E315" s="42" t="s">
        <v>523</v>
      </c>
      <c r="F315" s="42"/>
      <c r="G315" s="43"/>
      <c r="H315" s="42" t="s">
        <v>39</v>
      </c>
      <c r="I315" s="42" t="s">
        <v>524</v>
      </c>
      <c r="J315" s="42" t="s">
        <v>716</v>
      </c>
      <c r="K315" s="42" t="s">
        <v>717</v>
      </c>
      <c r="L315" s="42" t="s">
        <v>19</v>
      </c>
      <c r="M315" s="42" t="s">
        <v>718</v>
      </c>
      <c r="N315" s="42"/>
      <c r="O315" s="42"/>
      <c r="P315" s="44"/>
      <c r="Q315" s="42" t="s">
        <v>39</v>
      </c>
    </row>
    <row r="316" spans="1:17" x14ac:dyDescent="0.45">
      <c r="A316" s="26" t="str">
        <f>B316&amp;COUNTIF($B$2:B316,B316)</f>
        <v>125</v>
      </c>
      <c r="B316" s="30" t="str">
        <f>ソースデータ!$F316&amp;ソースデータ!$G316</f>
        <v/>
      </c>
      <c r="C316" s="36">
        <v>541050</v>
      </c>
      <c r="D316" s="37" t="s">
        <v>72</v>
      </c>
      <c r="E316" s="37" t="s">
        <v>523</v>
      </c>
      <c r="F316" s="37"/>
      <c r="G316" s="38"/>
      <c r="H316" s="37" t="s">
        <v>39</v>
      </c>
      <c r="I316" s="37" t="s">
        <v>598</v>
      </c>
      <c r="J316" s="37" t="s">
        <v>719</v>
      </c>
      <c r="K316" s="37" t="s">
        <v>720</v>
      </c>
      <c r="L316" s="37" t="s">
        <v>19</v>
      </c>
      <c r="M316" s="37" t="s">
        <v>721</v>
      </c>
      <c r="N316" s="37" t="s">
        <v>607</v>
      </c>
      <c r="O316" s="37" t="s">
        <v>607</v>
      </c>
      <c r="P316" s="40"/>
      <c r="Q316" s="37" t="s">
        <v>39</v>
      </c>
    </row>
    <row r="317" spans="1:17" x14ac:dyDescent="0.45">
      <c r="A317" s="26" t="str">
        <f>B317&amp;COUNTIF($B$2:B317,B317)</f>
        <v>126</v>
      </c>
      <c r="B317" s="30" t="str">
        <f>ソースデータ!$F317&amp;ソースデータ!$G317</f>
        <v/>
      </c>
      <c r="C317" s="41">
        <v>521170</v>
      </c>
      <c r="D317" s="42" t="s">
        <v>72</v>
      </c>
      <c r="E317" s="42" t="s">
        <v>523</v>
      </c>
      <c r="F317" s="42"/>
      <c r="G317" s="43"/>
      <c r="H317" s="42" t="s">
        <v>39</v>
      </c>
      <c r="I317" s="42" t="s">
        <v>546</v>
      </c>
      <c r="J317" s="42" t="s">
        <v>722</v>
      </c>
      <c r="K317" s="42" t="s">
        <v>723</v>
      </c>
      <c r="L317" s="42" t="s">
        <v>19</v>
      </c>
      <c r="M317" s="42" t="s">
        <v>724</v>
      </c>
      <c r="N317" s="42" t="s">
        <v>725</v>
      </c>
      <c r="O317" s="42" t="s">
        <v>83</v>
      </c>
      <c r="P317" s="44">
        <v>9784274131660</v>
      </c>
      <c r="Q317" s="42" t="s">
        <v>39</v>
      </c>
    </row>
    <row r="318" spans="1:17" x14ac:dyDescent="0.45">
      <c r="A318" s="26" t="str">
        <f>B318&amp;COUNTIF($B$2:B318,B318)</f>
        <v>127</v>
      </c>
      <c r="B318" s="30" t="str">
        <f>ソースデータ!$F318&amp;ソースデータ!$G318</f>
        <v/>
      </c>
      <c r="C318" s="36">
        <v>571010</v>
      </c>
      <c r="D318" s="37" t="s">
        <v>726</v>
      </c>
      <c r="E318" s="37" t="s">
        <v>726</v>
      </c>
      <c r="F318" s="37"/>
      <c r="G318" s="38"/>
      <c r="H318" s="37" t="s">
        <v>39</v>
      </c>
      <c r="I318" s="37"/>
      <c r="J318" s="37" t="s">
        <v>727</v>
      </c>
      <c r="K318" s="37" t="s">
        <v>728</v>
      </c>
      <c r="L318" s="37" t="s">
        <v>19</v>
      </c>
      <c r="M318" s="37" t="s">
        <v>729</v>
      </c>
      <c r="N318" s="37" t="s">
        <v>730</v>
      </c>
      <c r="O318" s="37" t="s">
        <v>731</v>
      </c>
      <c r="P318" s="40">
        <v>9784845113514</v>
      </c>
      <c r="Q318" s="37" t="s">
        <v>39</v>
      </c>
    </row>
    <row r="319" spans="1:17" x14ac:dyDescent="0.45">
      <c r="A319" s="26" t="str">
        <f>B319&amp;COUNTIF($B$2:B319,B319)</f>
        <v>128</v>
      </c>
      <c r="B319" s="30" t="str">
        <f>ソースデータ!$F319&amp;ソースデータ!$G319</f>
        <v/>
      </c>
      <c r="C319" s="41">
        <v>521180</v>
      </c>
      <c r="D319" s="42" t="s">
        <v>420</v>
      </c>
      <c r="E319" s="42" t="s">
        <v>529</v>
      </c>
      <c r="F319" s="42"/>
      <c r="G319" s="43"/>
      <c r="H319" s="42" t="s">
        <v>39</v>
      </c>
      <c r="I319" s="42" t="s">
        <v>546</v>
      </c>
      <c r="J319" s="42" t="s">
        <v>732</v>
      </c>
      <c r="K319" s="42" t="s">
        <v>692</v>
      </c>
      <c r="L319" s="42" t="s">
        <v>19</v>
      </c>
      <c r="M319" s="42" t="s">
        <v>733</v>
      </c>
      <c r="N319" s="42"/>
      <c r="O319" s="42"/>
      <c r="P319" s="44"/>
      <c r="Q319" s="42" t="s">
        <v>39</v>
      </c>
    </row>
    <row r="320" spans="1:17" x14ac:dyDescent="0.45">
      <c r="A320" s="26" t="str">
        <f>B320&amp;COUNTIF($B$2:B320,B320)</f>
        <v>129</v>
      </c>
      <c r="B320" s="30" t="str">
        <f>ソースデータ!$F320&amp;ソースデータ!$G320</f>
        <v/>
      </c>
      <c r="C320" s="36">
        <v>531130</v>
      </c>
      <c r="D320" s="37" t="s">
        <v>72</v>
      </c>
      <c r="E320" s="37" t="s">
        <v>523</v>
      </c>
      <c r="F320" s="37"/>
      <c r="G320" s="38"/>
      <c r="H320" s="37" t="s">
        <v>39</v>
      </c>
      <c r="I320" s="37" t="s">
        <v>583</v>
      </c>
      <c r="J320" s="37" t="s">
        <v>734</v>
      </c>
      <c r="K320" s="37" t="s">
        <v>735</v>
      </c>
      <c r="L320" s="37" t="s">
        <v>19</v>
      </c>
      <c r="M320" s="37" t="s">
        <v>734</v>
      </c>
      <c r="N320" s="37"/>
      <c r="O320" s="37"/>
      <c r="P320" s="40"/>
      <c r="Q320" s="37" t="s">
        <v>39</v>
      </c>
    </row>
    <row r="321" spans="1:17" x14ac:dyDescent="0.45">
      <c r="A321" s="26" t="str">
        <f>B321&amp;COUNTIF($B$2:B321,B321)</f>
        <v>130</v>
      </c>
      <c r="B321" s="30" t="str">
        <f>ソースデータ!$F321&amp;ソースデータ!$G321</f>
        <v/>
      </c>
      <c r="C321" s="41">
        <v>511031</v>
      </c>
      <c r="D321" s="42" t="s">
        <v>420</v>
      </c>
      <c r="E321" s="42" t="s">
        <v>529</v>
      </c>
      <c r="F321" s="42"/>
      <c r="G321" s="43"/>
      <c r="H321" s="42" t="s">
        <v>39</v>
      </c>
      <c r="I321" s="42" t="s">
        <v>524</v>
      </c>
      <c r="J321" s="42" t="s">
        <v>736</v>
      </c>
      <c r="K321" s="42" t="s">
        <v>737</v>
      </c>
      <c r="L321" s="42" t="s">
        <v>19</v>
      </c>
      <c r="M321" s="42" t="s">
        <v>738</v>
      </c>
      <c r="N321" s="42" t="s">
        <v>739</v>
      </c>
      <c r="O321" s="42" t="s">
        <v>135</v>
      </c>
      <c r="P321" s="44">
        <v>9784254220360</v>
      </c>
      <c r="Q321" s="42" t="s">
        <v>39</v>
      </c>
    </row>
    <row r="322" spans="1:17" x14ac:dyDescent="0.45">
      <c r="A322" s="26" t="str">
        <f>B322&amp;COUNTIF($B$2:B322,B322)</f>
        <v>火49</v>
      </c>
      <c r="B322" s="30" t="str">
        <f>ソースデータ!$F322&amp;ソースデータ!$G322</f>
        <v>火4</v>
      </c>
      <c r="C322" s="36" t="s">
        <v>740</v>
      </c>
      <c r="D322" s="37" t="s">
        <v>741</v>
      </c>
      <c r="E322" s="37" t="s">
        <v>742</v>
      </c>
      <c r="F322" s="37" t="s">
        <v>42</v>
      </c>
      <c r="G322" s="38">
        <v>4</v>
      </c>
      <c r="H322" s="37" t="s">
        <v>743</v>
      </c>
      <c r="I322" s="37" t="s">
        <v>744</v>
      </c>
      <c r="J322" s="37" t="s">
        <v>745</v>
      </c>
      <c r="K322" s="37" t="s">
        <v>746</v>
      </c>
      <c r="L322" s="37" t="s">
        <v>19</v>
      </c>
      <c r="M322" s="37" t="s">
        <v>747</v>
      </c>
      <c r="N322" s="37" t="s">
        <v>748</v>
      </c>
      <c r="O322" s="37" t="s">
        <v>21</v>
      </c>
      <c r="P322" s="40">
        <v>9784000616072</v>
      </c>
      <c r="Q322" s="37" t="s">
        <v>749</v>
      </c>
    </row>
    <row r="323" spans="1:17" x14ac:dyDescent="0.45">
      <c r="A323" s="26" t="str">
        <f>B323&amp;COUNTIF($B$2:B323,B323)</f>
        <v>火410</v>
      </c>
      <c r="B323" s="30" t="str">
        <f>ソースデータ!$F323&amp;ソースデータ!$G323</f>
        <v>火4</v>
      </c>
      <c r="C323" s="41" t="s">
        <v>750</v>
      </c>
      <c r="D323" s="42" t="s">
        <v>741</v>
      </c>
      <c r="E323" s="42" t="s">
        <v>742</v>
      </c>
      <c r="F323" s="42" t="s">
        <v>42</v>
      </c>
      <c r="G323" s="43">
        <v>4</v>
      </c>
      <c r="H323" s="42" t="s">
        <v>743</v>
      </c>
      <c r="I323" s="42" t="s">
        <v>744</v>
      </c>
      <c r="J323" s="42" t="s">
        <v>745</v>
      </c>
      <c r="K323" s="42" t="s">
        <v>746</v>
      </c>
      <c r="L323" s="42" t="s">
        <v>19</v>
      </c>
      <c r="M323" s="42" t="s">
        <v>751</v>
      </c>
      <c r="N323" s="42" t="s">
        <v>752</v>
      </c>
      <c r="O323" s="42" t="s">
        <v>753</v>
      </c>
      <c r="P323" s="44">
        <v>9784797226744</v>
      </c>
      <c r="Q323" s="42" t="s">
        <v>749</v>
      </c>
    </row>
    <row r="324" spans="1:17" x14ac:dyDescent="0.45">
      <c r="A324" s="26" t="str">
        <f>B324&amp;COUNTIF($B$2:B324,B324)</f>
        <v>火411</v>
      </c>
      <c r="B324" s="30" t="str">
        <f>ソースデータ!$F324&amp;ソースデータ!$G324</f>
        <v>火4</v>
      </c>
      <c r="C324" s="36" t="s">
        <v>754</v>
      </c>
      <c r="D324" s="37" t="s">
        <v>741</v>
      </c>
      <c r="E324" s="37" t="s">
        <v>742</v>
      </c>
      <c r="F324" s="37" t="s">
        <v>42</v>
      </c>
      <c r="G324" s="38">
        <v>4</v>
      </c>
      <c r="H324" s="37" t="s">
        <v>743</v>
      </c>
      <c r="I324" s="37" t="s">
        <v>744</v>
      </c>
      <c r="J324" s="37" t="s">
        <v>745</v>
      </c>
      <c r="K324" s="37" t="s">
        <v>746</v>
      </c>
      <c r="L324" s="37" t="s">
        <v>37</v>
      </c>
      <c r="M324" s="37" t="s">
        <v>755</v>
      </c>
      <c r="N324" s="37" t="s">
        <v>756</v>
      </c>
      <c r="O324" s="37" t="s">
        <v>193</v>
      </c>
      <c r="P324" s="40">
        <v>9784535527119</v>
      </c>
      <c r="Q324" s="37" t="s">
        <v>749</v>
      </c>
    </row>
    <row r="325" spans="1:17" x14ac:dyDescent="0.45">
      <c r="A325" s="26" t="str">
        <f>B325&amp;COUNTIF($B$2:B325,B325)</f>
        <v>火412</v>
      </c>
      <c r="B325" s="30" t="str">
        <f>ソースデータ!$F325&amp;ソースデータ!$G325</f>
        <v>火4</v>
      </c>
      <c r="C325" s="41" t="s">
        <v>757</v>
      </c>
      <c r="D325" s="42" t="s">
        <v>741</v>
      </c>
      <c r="E325" s="42" t="s">
        <v>742</v>
      </c>
      <c r="F325" s="42" t="s">
        <v>42</v>
      </c>
      <c r="G325" s="43">
        <v>4</v>
      </c>
      <c r="H325" s="42" t="s">
        <v>743</v>
      </c>
      <c r="I325" s="42" t="s">
        <v>744</v>
      </c>
      <c r="J325" s="42" t="s">
        <v>745</v>
      </c>
      <c r="K325" s="42" t="s">
        <v>746</v>
      </c>
      <c r="L325" s="42" t="s">
        <v>37</v>
      </c>
      <c r="M325" s="42" t="s">
        <v>758</v>
      </c>
      <c r="N325" s="42" t="s">
        <v>756</v>
      </c>
      <c r="O325" s="42" t="s">
        <v>193</v>
      </c>
      <c r="P325" s="44">
        <v>9784535524798</v>
      </c>
      <c r="Q325" s="42" t="s">
        <v>749</v>
      </c>
    </row>
    <row r="326" spans="1:17" x14ac:dyDescent="0.45">
      <c r="A326" s="26" t="str">
        <f>B326&amp;COUNTIF($B$2:B326,B326)</f>
        <v>火413</v>
      </c>
      <c r="B326" s="30" t="str">
        <f>ソースデータ!$F326&amp;ソースデータ!$G326</f>
        <v>火4</v>
      </c>
      <c r="C326" s="36" t="s">
        <v>759</v>
      </c>
      <c r="D326" s="37" t="s">
        <v>741</v>
      </c>
      <c r="E326" s="37" t="s">
        <v>742</v>
      </c>
      <c r="F326" s="37" t="s">
        <v>42</v>
      </c>
      <c r="G326" s="38">
        <v>4</v>
      </c>
      <c r="H326" s="37" t="s">
        <v>743</v>
      </c>
      <c r="I326" s="37" t="s">
        <v>744</v>
      </c>
      <c r="J326" s="37" t="s">
        <v>745</v>
      </c>
      <c r="K326" s="37" t="s">
        <v>746</v>
      </c>
      <c r="L326" s="37"/>
      <c r="M326" s="37" t="s">
        <v>760</v>
      </c>
      <c r="N326" s="37" t="s">
        <v>761</v>
      </c>
      <c r="O326" s="37" t="s">
        <v>91</v>
      </c>
      <c r="P326" s="40">
        <v>9784641115453</v>
      </c>
      <c r="Q326" s="37" t="s">
        <v>749</v>
      </c>
    </row>
    <row r="327" spans="1:17" x14ac:dyDescent="0.45">
      <c r="A327" s="26" t="str">
        <f>B327&amp;COUNTIF($B$2:B327,B327)</f>
        <v>火414</v>
      </c>
      <c r="B327" s="30" t="str">
        <f>ソースデータ!$F327&amp;ソースデータ!$G327</f>
        <v>火4</v>
      </c>
      <c r="C327" s="41" t="s">
        <v>762</v>
      </c>
      <c r="D327" s="42" t="s">
        <v>741</v>
      </c>
      <c r="E327" s="42" t="s">
        <v>742</v>
      </c>
      <c r="F327" s="42" t="s">
        <v>42</v>
      </c>
      <c r="G327" s="43">
        <v>4</v>
      </c>
      <c r="H327" s="42" t="s">
        <v>743</v>
      </c>
      <c r="I327" s="42" t="s">
        <v>744</v>
      </c>
      <c r="J327" s="42" t="s">
        <v>745</v>
      </c>
      <c r="K327" s="42" t="s">
        <v>746</v>
      </c>
      <c r="L327" s="42"/>
      <c r="M327" s="42" t="s">
        <v>763</v>
      </c>
      <c r="N327" s="42" t="s">
        <v>761</v>
      </c>
      <c r="O327" s="42" t="s">
        <v>91</v>
      </c>
      <c r="P327" s="44">
        <v>9784641115460</v>
      </c>
      <c r="Q327" s="42" t="s">
        <v>749</v>
      </c>
    </row>
    <row r="328" spans="1:17" x14ac:dyDescent="0.45">
      <c r="A328" s="26" t="str">
        <f>B328&amp;COUNTIF($B$2:B328,B328)</f>
        <v>月28</v>
      </c>
      <c r="B328" s="30" t="str">
        <f>ソースデータ!$F328&amp;ソースデータ!$G328</f>
        <v>月2</v>
      </c>
      <c r="C328" s="36" t="s">
        <v>764</v>
      </c>
      <c r="D328" s="37" t="s">
        <v>741</v>
      </c>
      <c r="E328" s="37" t="s">
        <v>742</v>
      </c>
      <c r="F328" s="37" t="s">
        <v>36</v>
      </c>
      <c r="G328" s="38">
        <v>2</v>
      </c>
      <c r="H328" s="37" t="s">
        <v>743</v>
      </c>
      <c r="I328" s="37" t="s">
        <v>744</v>
      </c>
      <c r="J328" s="37" t="s">
        <v>765</v>
      </c>
      <c r="K328" s="37" t="s">
        <v>766</v>
      </c>
      <c r="L328" s="37" t="s">
        <v>19</v>
      </c>
      <c r="M328" s="37" t="s">
        <v>767</v>
      </c>
      <c r="N328" s="37" t="s">
        <v>95</v>
      </c>
      <c r="O328" s="37" t="s">
        <v>91</v>
      </c>
      <c r="P328" s="40">
        <v>9784641221932</v>
      </c>
      <c r="Q328" s="37" t="s">
        <v>749</v>
      </c>
    </row>
    <row r="329" spans="1:17" x14ac:dyDescent="0.45">
      <c r="A329" s="26" t="str">
        <f>B329&amp;COUNTIF($B$2:B329,B329)</f>
        <v>月29</v>
      </c>
      <c r="B329" s="30" t="str">
        <f>ソースデータ!$F329&amp;ソースデータ!$G329</f>
        <v>月2</v>
      </c>
      <c r="C329" s="41" t="s">
        <v>768</v>
      </c>
      <c r="D329" s="42" t="s">
        <v>741</v>
      </c>
      <c r="E329" s="42" t="s">
        <v>742</v>
      </c>
      <c r="F329" s="42" t="s">
        <v>36</v>
      </c>
      <c r="G329" s="43">
        <v>2</v>
      </c>
      <c r="H329" s="42" t="s">
        <v>743</v>
      </c>
      <c r="I329" s="42" t="s">
        <v>744</v>
      </c>
      <c r="J329" s="42" t="s">
        <v>765</v>
      </c>
      <c r="K329" s="42" t="s">
        <v>766</v>
      </c>
      <c r="L329" s="42" t="s">
        <v>769</v>
      </c>
      <c r="M329" s="42" t="s">
        <v>94</v>
      </c>
      <c r="N329" s="42" t="s">
        <v>95</v>
      </c>
      <c r="O329" s="42" t="s">
        <v>91</v>
      </c>
      <c r="P329" s="44">
        <v>9784641115620</v>
      </c>
      <c r="Q329" s="42" t="s">
        <v>749</v>
      </c>
    </row>
    <row r="330" spans="1:17" x14ac:dyDescent="0.45">
      <c r="A330" s="26" t="str">
        <f>B330&amp;COUNTIF($B$2:B330,B330)</f>
        <v>月210</v>
      </c>
      <c r="B330" s="30" t="str">
        <f>ソースデータ!$F330&amp;ソースデータ!$G330</f>
        <v>月2</v>
      </c>
      <c r="C330" s="36" t="s">
        <v>770</v>
      </c>
      <c r="D330" s="37" t="s">
        <v>741</v>
      </c>
      <c r="E330" s="37" t="s">
        <v>742</v>
      </c>
      <c r="F330" s="37" t="s">
        <v>36</v>
      </c>
      <c r="G330" s="38">
        <v>2</v>
      </c>
      <c r="H330" s="37" t="s">
        <v>743</v>
      </c>
      <c r="I330" s="37" t="s">
        <v>744</v>
      </c>
      <c r="J330" s="37" t="s">
        <v>765</v>
      </c>
      <c r="K330" s="37" t="s">
        <v>766</v>
      </c>
      <c r="L330" s="37" t="s">
        <v>769</v>
      </c>
      <c r="M330" s="37" t="s">
        <v>771</v>
      </c>
      <c r="N330" s="37" t="s">
        <v>772</v>
      </c>
      <c r="O330" s="37" t="s">
        <v>91</v>
      </c>
      <c r="P330" s="40">
        <v>9784641115637</v>
      </c>
      <c r="Q330" s="37" t="s">
        <v>749</v>
      </c>
    </row>
    <row r="331" spans="1:17" x14ac:dyDescent="0.45">
      <c r="A331" s="26" t="str">
        <f>B331&amp;COUNTIF($B$2:B331,B331)</f>
        <v>月211</v>
      </c>
      <c r="B331" s="30" t="str">
        <f>ソースデータ!$F331&amp;ソースデータ!$G331</f>
        <v>月2</v>
      </c>
      <c r="C331" s="41" t="s">
        <v>773</v>
      </c>
      <c r="D331" s="42" t="s">
        <v>741</v>
      </c>
      <c r="E331" s="42" t="s">
        <v>742</v>
      </c>
      <c r="F331" s="42" t="s">
        <v>36</v>
      </c>
      <c r="G331" s="43">
        <v>2</v>
      </c>
      <c r="H331" s="42" t="s">
        <v>743</v>
      </c>
      <c r="I331" s="42" t="s">
        <v>744</v>
      </c>
      <c r="J331" s="42" t="s">
        <v>765</v>
      </c>
      <c r="K331" s="42" t="s">
        <v>766</v>
      </c>
      <c r="L331" s="42" t="s">
        <v>37</v>
      </c>
      <c r="M331" s="42" t="s">
        <v>774</v>
      </c>
      <c r="N331" s="42" t="s">
        <v>775</v>
      </c>
      <c r="O331" s="42" t="s">
        <v>91</v>
      </c>
      <c r="P331" s="44">
        <v>9784641233188</v>
      </c>
      <c r="Q331" s="42" t="s">
        <v>749</v>
      </c>
    </row>
    <row r="332" spans="1:17" x14ac:dyDescent="0.45">
      <c r="A332" s="26" t="str">
        <f>B332&amp;COUNTIF($B$2:B332,B332)</f>
        <v>火213</v>
      </c>
      <c r="B332" s="30" t="str">
        <f>ソースデータ!$F332&amp;ソースデータ!$G332</f>
        <v>火2</v>
      </c>
      <c r="C332" s="36" t="s">
        <v>776</v>
      </c>
      <c r="D332" s="37" t="s">
        <v>741</v>
      </c>
      <c r="E332" s="37" t="s">
        <v>327</v>
      </c>
      <c r="F332" s="37" t="s">
        <v>42</v>
      </c>
      <c r="G332" s="38">
        <v>2</v>
      </c>
      <c r="H332" s="37" t="s">
        <v>743</v>
      </c>
      <c r="I332" s="37" t="s">
        <v>744</v>
      </c>
      <c r="J332" s="37" t="s">
        <v>777</v>
      </c>
      <c r="K332" s="37" t="s">
        <v>778</v>
      </c>
      <c r="L332" s="37" t="s">
        <v>19</v>
      </c>
      <c r="M332" s="37" t="s">
        <v>779</v>
      </c>
      <c r="N332" s="37" t="s">
        <v>780</v>
      </c>
      <c r="O332" s="37" t="s">
        <v>91</v>
      </c>
      <c r="P332" s="40">
        <v>9784641150577</v>
      </c>
      <c r="Q332" s="37" t="s">
        <v>749</v>
      </c>
    </row>
    <row r="333" spans="1:17" x14ac:dyDescent="0.45">
      <c r="A333" s="26" t="str">
        <f>B333&amp;COUNTIF($B$2:B333,B333)</f>
        <v>火214</v>
      </c>
      <c r="B333" s="30" t="str">
        <f>ソースデータ!$F333&amp;ソースデータ!$G333</f>
        <v>火2</v>
      </c>
      <c r="C333" s="41" t="s">
        <v>781</v>
      </c>
      <c r="D333" s="42" t="s">
        <v>741</v>
      </c>
      <c r="E333" s="42" t="s">
        <v>327</v>
      </c>
      <c r="F333" s="42" t="s">
        <v>42</v>
      </c>
      <c r="G333" s="43">
        <v>2</v>
      </c>
      <c r="H333" s="42" t="s">
        <v>743</v>
      </c>
      <c r="I333" s="42" t="s">
        <v>744</v>
      </c>
      <c r="J333" s="42" t="s">
        <v>777</v>
      </c>
      <c r="K333" s="42" t="s">
        <v>778</v>
      </c>
      <c r="L333" s="42"/>
      <c r="M333" s="42" t="s">
        <v>782</v>
      </c>
      <c r="N333" s="42" t="s">
        <v>780</v>
      </c>
      <c r="O333" s="42" t="s">
        <v>91</v>
      </c>
      <c r="P333" s="44">
        <v>9784641150881</v>
      </c>
      <c r="Q333" s="42" t="s">
        <v>749</v>
      </c>
    </row>
    <row r="334" spans="1:17" x14ac:dyDescent="0.45">
      <c r="A334" s="26" t="str">
        <f>B334&amp;COUNTIF($B$2:B334,B334)</f>
        <v>火215</v>
      </c>
      <c r="B334" s="30" t="str">
        <f>ソースデータ!$F334&amp;ソースデータ!$G334</f>
        <v>火2</v>
      </c>
      <c r="C334" s="36" t="s">
        <v>783</v>
      </c>
      <c r="D334" s="37" t="s">
        <v>741</v>
      </c>
      <c r="E334" s="37" t="s">
        <v>327</v>
      </c>
      <c r="F334" s="37" t="s">
        <v>42</v>
      </c>
      <c r="G334" s="38">
        <v>2</v>
      </c>
      <c r="H334" s="37" t="s">
        <v>743</v>
      </c>
      <c r="I334" s="37" t="s">
        <v>744</v>
      </c>
      <c r="J334" s="37" t="s">
        <v>777</v>
      </c>
      <c r="K334" s="37" t="s">
        <v>778</v>
      </c>
      <c r="L334" s="37" t="s">
        <v>769</v>
      </c>
      <c r="M334" s="37" t="s">
        <v>771</v>
      </c>
      <c r="N334" s="37" t="s">
        <v>772</v>
      </c>
      <c r="O334" s="37" t="s">
        <v>91</v>
      </c>
      <c r="P334" s="40">
        <v>9784641115637</v>
      </c>
      <c r="Q334" s="37" t="s">
        <v>749</v>
      </c>
    </row>
    <row r="335" spans="1:17" x14ac:dyDescent="0.45">
      <c r="A335" s="26" t="str">
        <f>B335&amp;COUNTIF($B$2:B335,B335)</f>
        <v>木213</v>
      </c>
      <c r="B335" s="30" t="str">
        <f>ソースデータ!$F335&amp;ソースデータ!$G335</f>
        <v>木2</v>
      </c>
      <c r="C335" s="41" t="s">
        <v>784</v>
      </c>
      <c r="D335" s="42" t="s">
        <v>741</v>
      </c>
      <c r="E335" s="42" t="s">
        <v>327</v>
      </c>
      <c r="F335" s="42" t="s">
        <v>34</v>
      </c>
      <c r="G335" s="43">
        <v>2</v>
      </c>
      <c r="H335" s="42" t="s">
        <v>743</v>
      </c>
      <c r="I335" s="42" t="s">
        <v>744</v>
      </c>
      <c r="J335" s="42" t="s">
        <v>785</v>
      </c>
      <c r="K335" s="42" t="s">
        <v>786</v>
      </c>
      <c r="L335" s="42" t="s">
        <v>19</v>
      </c>
      <c r="M335" s="42" t="s">
        <v>787</v>
      </c>
      <c r="N335" s="42" t="s">
        <v>780</v>
      </c>
      <c r="O335" s="42" t="s">
        <v>91</v>
      </c>
      <c r="P335" s="44">
        <v>9784641151154</v>
      </c>
      <c r="Q335" s="42" t="s">
        <v>749</v>
      </c>
    </row>
    <row r="336" spans="1:17" x14ac:dyDescent="0.45">
      <c r="A336" s="26" t="str">
        <f>B336&amp;COUNTIF($B$2:B336,B336)</f>
        <v>木214</v>
      </c>
      <c r="B336" s="30" t="str">
        <f>ソースデータ!$F336&amp;ソースデータ!$G336</f>
        <v>木2</v>
      </c>
      <c r="C336" s="36" t="s">
        <v>788</v>
      </c>
      <c r="D336" s="37" t="s">
        <v>741</v>
      </c>
      <c r="E336" s="37" t="s">
        <v>327</v>
      </c>
      <c r="F336" s="37" t="s">
        <v>34</v>
      </c>
      <c r="G336" s="38">
        <v>2</v>
      </c>
      <c r="H336" s="37" t="s">
        <v>743</v>
      </c>
      <c r="I336" s="37" t="s">
        <v>744</v>
      </c>
      <c r="J336" s="37" t="s">
        <v>785</v>
      </c>
      <c r="K336" s="37" t="s">
        <v>786</v>
      </c>
      <c r="L336" s="37"/>
      <c r="M336" s="37" t="s">
        <v>789</v>
      </c>
      <c r="N336" s="37" t="s">
        <v>790</v>
      </c>
      <c r="O336" s="37" t="s">
        <v>91</v>
      </c>
      <c r="P336" s="40">
        <v>9784641115644</v>
      </c>
      <c r="Q336" s="37" t="s">
        <v>749</v>
      </c>
    </row>
    <row r="337" spans="1:17" x14ac:dyDescent="0.45">
      <c r="A337" s="26" t="str">
        <f>B337&amp;COUNTIF($B$2:B337,B337)</f>
        <v>木215</v>
      </c>
      <c r="B337" s="30" t="str">
        <f>ソースデータ!$F337&amp;ソースデータ!$G337</f>
        <v>木2</v>
      </c>
      <c r="C337" s="41" t="s">
        <v>791</v>
      </c>
      <c r="D337" s="42" t="s">
        <v>741</v>
      </c>
      <c r="E337" s="42" t="s">
        <v>327</v>
      </c>
      <c r="F337" s="42" t="s">
        <v>34</v>
      </c>
      <c r="G337" s="43">
        <v>2</v>
      </c>
      <c r="H337" s="42" t="s">
        <v>743</v>
      </c>
      <c r="I337" s="42" t="s">
        <v>744</v>
      </c>
      <c r="J337" s="42" t="s">
        <v>785</v>
      </c>
      <c r="K337" s="42" t="s">
        <v>786</v>
      </c>
      <c r="L337" s="42" t="s">
        <v>769</v>
      </c>
      <c r="M337" s="42" t="s">
        <v>792</v>
      </c>
      <c r="N337" s="42" t="s">
        <v>793</v>
      </c>
      <c r="O337" s="42" t="s">
        <v>91</v>
      </c>
      <c r="P337" s="44">
        <v>9784641137844</v>
      </c>
      <c r="Q337" s="42" t="s">
        <v>749</v>
      </c>
    </row>
    <row r="338" spans="1:17" x14ac:dyDescent="0.45">
      <c r="A338" s="26" t="str">
        <f>B338&amp;COUNTIF($B$2:B338,B338)</f>
        <v>月41</v>
      </c>
      <c r="B338" s="30" t="str">
        <f>ソースデータ!$F338&amp;ソースデータ!$G338</f>
        <v>月4</v>
      </c>
      <c r="C338" s="36" t="s">
        <v>794</v>
      </c>
      <c r="D338" s="37" t="s">
        <v>741</v>
      </c>
      <c r="E338" s="37" t="s">
        <v>742</v>
      </c>
      <c r="F338" s="37" t="s">
        <v>36</v>
      </c>
      <c r="G338" s="38">
        <v>4</v>
      </c>
      <c r="H338" s="37" t="s">
        <v>743</v>
      </c>
      <c r="I338" s="37" t="s">
        <v>744</v>
      </c>
      <c r="J338" s="37" t="s">
        <v>795</v>
      </c>
      <c r="K338" s="37" t="s">
        <v>796</v>
      </c>
      <c r="L338" s="37"/>
      <c r="M338" s="37" t="s">
        <v>797</v>
      </c>
      <c r="N338" s="37" t="s">
        <v>798</v>
      </c>
      <c r="O338" s="37" t="s">
        <v>753</v>
      </c>
      <c r="P338" s="40">
        <v>9784797226805</v>
      </c>
      <c r="Q338" s="37" t="s">
        <v>749</v>
      </c>
    </row>
    <row r="339" spans="1:17" x14ac:dyDescent="0.45">
      <c r="A339" s="26" t="str">
        <f>B339&amp;COUNTIF($B$2:B339,B339)</f>
        <v>月42</v>
      </c>
      <c r="B339" s="30" t="str">
        <f>ソースデータ!$F339&amp;ソースデータ!$G339</f>
        <v>月4</v>
      </c>
      <c r="C339" s="41" t="s">
        <v>799</v>
      </c>
      <c r="D339" s="42" t="s">
        <v>741</v>
      </c>
      <c r="E339" s="42" t="s">
        <v>742</v>
      </c>
      <c r="F339" s="42" t="s">
        <v>36</v>
      </c>
      <c r="G339" s="43">
        <v>4</v>
      </c>
      <c r="H339" s="42" t="s">
        <v>743</v>
      </c>
      <c r="I339" s="42" t="s">
        <v>744</v>
      </c>
      <c r="J339" s="42" t="s">
        <v>795</v>
      </c>
      <c r="K339" s="42" t="s">
        <v>796</v>
      </c>
      <c r="L339" s="42"/>
      <c r="M339" s="42" t="s">
        <v>800</v>
      </c>
      <c r="N339" s="42"/>
      <c r="O339" s="42" t="s">
        <v>753</v>
      </c>
      <c r="P339" s="44">
        <v>9784797226324</v>
      </c>
      <c r="Q339" s="42" t="s">
        <v>749</v>
      </c>
    </row>
    <row r="340" spans="1:17" x14ac:dyDescent="0.45">
      <c r="A340" s="26" t="str">
        <f>B340&amp;COUNTIF($B$2:B340,B340)</f>
        <v>月110</v>
      </c>
      <c r="B340" s="30" t="str">
        <f>ソースデータ!$F340&amp;ソースデータ!$G340</f>
        <v>月1</v>
      </c>
      <c r="C340" s="36" t="s">
        <v>801</v>
      </c>
      <c r="D340" s="37" t="s">
        <v>802</v>
      </c>
      <c r="E340" s="37" t="s">
        <v>327</v>
      </c>
      <c r="F340" s="37" t="s">
        <v>36</v>
      </c>
      <c r="G340" s="38">
        <v>1</v>
      </c>
      <c r="H340" s="37" t="s">
        <v>743</v>
      </c>
      <c r="I340" s="37" t="s">
        <v>744</v>
      </c>
      <c r="J340" s="37" t="s">
        <v>803</v>
      </c>
      <c r="K340" s="37" t="s">
        <v>804</v>
      </c>
      <c r="L340" s="37" t="s">
        <v>19</v>
      </c>
      <c r="M340" s="37" t="s">
        <v>805</v>
      </c>
      <c r="N340" s="37" t="s">
        <v>806</v>
      </c>
      <c r="O340" s="37" t="s">
        <v>193</v>
      </c>
      <c r="P340" s="40">
        <v>9784535527560</v>
      </c>
      <c r="Q340" s="37" t="s">
        <v>749</v>
      </c>
    </row>
    <row r="341" spans="1:17" x14ac:dyDescent="0.45">
      <c r="A341" s="26" t="str">
        <f>B341&amp;COUNTIF($B$2:B341,B341)</f>
        <v>月111</v>
      </c>
      <c r="B341" s="30" t="str">
        <f>ソースデータ!$F341&amp;ソースデータ!$G341</f>
        <v>月1</v>
      </c>
      <c r="C341" s="41" t="s">
        <v>807</v>
      </c>
      <c r="D341" s="42" t="s">
        <v>802</v>
      </c>
      <c r="E341" s="42" t="s">
        <v>327</v>
      </c>
      <c r="F341" s="42" t="s">
        <v>36</v>
      </c>
      <c r="G341" s="43">
        <v>1</v>
      </c>
      <c r="H341" s="42" t="s">
        <v>743</v>
      </c>
      <c r="I341" s="42" t="s">
        <v>744</v>
      </c>
      <c r="J341" s="42" t="s">
        <v>803</v>
      </c>
      <c r="K341" s="42" t="s">
        <v>804</v>
      </c>
      <c r="L341" s="42" t="s">
        <v>769</v>
      </c>
      <c r="M341" s="42" t="s">
        <v>808</v>
      </c>
      <c r="N341" s="42" t="s">
        <v>809</v>
      </c>
      <c r="O341" s="42" t="s">
        <v>810</v>
      </c>
      <c r="P341" s="44">
        <v>9784335305207</v>
      </c>
      <c r="Q341" s="42" t="s">
        <v>749</v>
      </c>
    </row>
    <row r="342" spans="1:17" x14ac:dyDescent="0.45">
      <c r="A342" s="26" t="str">
        <f>B342&amp;COUNTIF($B$2:B342,B342)</f>
        <v>金19</v>
      </c>
      <c r="B342" s="30" t="str">
        <f>ソースデータ!$F342&amp;ソースデータ!$G342</f>
        <v>金1</v>
      </c>
      <c r="C342" s="36" t="s">
        <v>811</v>
      </c>
      <c r="D342" s="37" t="s">
        <v>802</v>
      </c>
      <c r="E342" s="37" t="s">
        <v>742</v>
      </c>
      <c r="F342" s="37" t="s">
        <v>14</v>
      </c>
      <c r="G342" s="38">
        <v>1</v>
      </c>
      <c r="H342" s="37" t="s">
        <v>743</v>
      </c>
      <c r="I342" s="37" t="s">
        <v>744</v>
      </c>
      <c r="J342" s="37" t="s">
        <v>812</v>
      </c>
      <c r="K342" s="37" t="s">
        <v>796</v>
      </c>
      <c r="L342" s="37"/>
      <c r="M342" s="37" t="s">
        <v>797</v>
      </c>
      <c r="N342" s="37" t="s">
        <v>798</v>
      </c>
      <c r="O342" s="37" t="s">
        <v>753</v>
      </c>
      <c r="P342" s="40">
        <v>9784797226805</v>
      </c>
      <c r="Q342" s="37" t="s">
        <v>749</v>
      </c>
    </row>
    <row r="343" spans="1:17" x14ac:dyDescent="0.45">
      <c r="A343" s="26" t="str">
        <f>B343&amp;COUNTIF($B$2:B343,B343)</f>
        <v>金110</v>
      </c>
      <c r="B343" s="30" t="str">
        <f>ソースデータ!$F343&amp;ソースデータ!$G343</f>
        <v>金1</v>
      </c>
      <c r="C343" s="41" t="s">
        <v>813</v>
      </c>
      <c r="D343" s="42" t="s">
        <v>802</v>
      </c>
      <c r="E343" s="42" t="s">
        <v>742</v>
      </c>
      <c r="F343" s="42" t="s">
        <v>14</v>
      </c>
      <c r="G343" s="43">
        <v>1</v>
      </c>
      <c r="H343" s="42" t="s">
        <v>743</v>
      </c>
      <c r="I343" s="42" t="s">
        <v>744</v>
      </c>
      <c r="J343" s="42" t="s">
        <v>812</v>
      </c>
      <c r="K343" s="42" t="s">
        <v>796</v>
      </c>
      <c r="L343" s="42"/>
      <c r="M343" s="42" t="s">
        <v>800</v>
      </c>
      <c r="N343" s="42"/>
      <c r="O343" s="42" t="s">
        <v>753</v>
      </c>
      <c r="P343" s="44">
        <v>9784797226324</v>
      </c>
      <c r="Q343" s="42" t="s">
        <v>749</v>
      </c>
    </row>
    <row r="344" spans="1:17" x14ac:dyDescent="0.45">
      <c r="A344" s="26" t="str">
        <f>B344&amp;COUNTIF($B$2:B344,B344)</f>
        <v>木|金2|21</v>
      </c>
      <c r="B344" s="30" t="str">
        <f>ソースデータ!$F344&amp;ソースデータ!$G344</f>
        <v>木|金2|2</v>
      </c>
      <c r="C344" s="36" t="s">
        <v>814</v>
      </c>
      <c r="D344" s="37" t="s">
        <v>802</v>
      </c>
      <c r="E344" s="37" t="s">
        <v>742</v>
      </c>
      <c r="F344" s="37" t="s">
        <v>815</v>
      </c>
      <c r="G344" s="38" t="s">
        <v>816</v>
      </c>
      <c r="H344" s="37" t="s">
        <v>743</v>
      </c>
      <c r="I344" s="37" t="s">
        <v>744</v>
      </c>
      <c r="J344" s="37" t="s">
        <v>817</v>
      </c>
      <c r="K344" s="37" t="s">
        <v>818</v>
      </c>
      <c r="L344" s="37" t="s">
        <v>19</v>
      </c>
      <c r="M344" s="37" t="s">
        <v>819</v>
      </c>
      <c r="N344" s="37" t="s">
        <v>820</v>
      </c>
      <c r="O344" s="37" t="s">
        <v>91</v>
      </c>
      <c r="P344" s="40">
        <v>9784641138100</v>
      </c>
      <c r="Q344" s="37" t="s">
        <v>749</v>
      </c>
    </row>
    <row r="345" spans="1:17" x14ac:dyDescent="0.45">
      <c r="A345" s="26" t="str">
        <f>B345&amp;COUNTIF($B$2:B345,B345)</f>
        <v>木|金2|22</v>
      </c>
      <c r="B345" s="30" t="str">
        <f>ソースデータ!$F345&amp;ソースデータ!$G345</f>
        <v>木|金2|2</v>
      </c>
      <c r="C345" s="41" t="s">
        <v>821</v>
      </c>
      <c r="D345" s="42" t="s">
        <v>802</v>
      </c>
      <c r="E345" s="42" t="s">
        <v>742</v>
      </c>
      <c r="F345" s="42" t="s">
        <v>815</v>
      </c>
      <c r="G345" s="43" t="s">
        <v>816</v>
      </c>
      <c r="H345" s="42" t="s">
        <v>743</v>
      </c>
      <c r="I345" s="42" t="s">
        <v>744</v>
      </c>
      <c r="J345" s="42" t="s">
        <v>817</v>
      </c>
      <c r="K345" s="42" t="s">
        <v>818</v>
      </c>
      <c r="L345" s="42"/>
      <c r="M345" s="42" t="s">
        <v>822</v>
      </c>
      <c r="N345" s="42" t="s">
        <v>823</v>
      </c>
      <c r="O345" s="42" t="s">
        <v>91</v>
      </c>
      <c r="P345" s="44">
        <v>9784641222182</v>
      </c>
      <c r="Q345" s="42" t="s">
        <v>749</v>
      </c>
    </row>
    <row r="346" spans="1:17" x14ac:dyDescent="0.45">
      <c r="A346" s="26" t="str">
        <f>B346&amp;COUNTIF($B$2:B346,B346)</f>
        <v>木|金2|23</v>
      </c>
      <c r="B346" s="30" t="str">
        <f>ソースデータ!$F346&amp;ソースデータ!$G346</f>
        <v>木|金2|2</v>
      </c>
      <c r="C346" s="36" t="s">
        <v>824</v>
      </c>
      <c r="D346" s="37" t="s">
        <v>802</v>
      </c>
      <c r="E346" s="37" t="s">
        <v>742</v>
      </c>
      <c r="F346" s="37" t="s">
        <v>815</v>
      </c>
      <c r="G346" s="38" t="s">
        <v>816</v>
      </c>
      <c r="H346" s="37" t="s">
        <v>743</v>
      </c>
      <c r="I346" s="37" t="s">
        <v>744</v>
      </c>
      <c r="J346" s="37" t="s">
        <v>817</v>
      </c>
      <c r="K346" s="37" t="s">
        <v>818</v>
      </c>
      <c r="L346" s="37"/>
      <c r="M346" s="37" t="s">
        <v>822</v>
      </c>
      <c r="N346" s="37" t="s">
        <v>820</v>
      </c>
      <c r="O346" s="37" t="s">
        <v>91</v>
      </c>
      <c r="P346" s="40">
        <v>9784641179561</v>
      </c>
      <c r="Q346" s="37" t="s">
        <v>749</v>
      </c>
    </row>
    <row r="347" spans="1:17" x14ac:dyDescent="0.45">
      <c r="A347" s="26" t="str">
        <f>B347&amp;COUNTIF($B$2:B347,B347)</f>
        <v>木|金2|24</v>
      </c>
      <c r="B347" s="30" t="str">
        <f>ソースデータ!$F347&amp;ソースデータ!$G347</f>
        <v>木|金2|2</v>
      </c>
      <c r="C347" s="41" t="s">
        <v>825</v>
      </c>
      <c r="D347" s="42" t="s">
        <v>802</v>
      </c>
      <c r="E347" s="42" t="s">
        <v>742</v>
      </c>
      <c r="F347" s="42" t="s">
        <v>815</v>
      </c>
      <c r="G347" s="43" t="s">
        <v>816</v>
      </c>
      <c r="H347" s="42" t="s">
        <v>743</v>
      </c>
      <c r="I347" s="42" t="s">
        <v>744</v>
      </c>
      <c r="J347" s="42" t="s">
        <v>817</v>
      </c>
      <c r="K347" s="42" t="s">
        <v>818</v>
      </c>
      <c r="L347" s="42" t="s">
        <v>769</v>
      </c>
      <c r="M347" s="42" t="s">
        <v>826</v>
      </c>
      <c r="N347" s="42" t="s">
        <v>827</v>
      </c>
      <c r="O347" s="42" t="s">
        <v>91</v>
      </c>
      <c r="P347" s="44">
        <v>9784641115651</v>
      </c>
      <c r="Q347" s="42" t="s">
        <v>749</v>
      </c>
    </row>
    <row r="348" spans="1:17" x14ac:dyDescent="0.45">
      <c r="A348" s="26" t="str">
        <f>B348&amp;COUNTIF($B$2:B348,B348)</f>
        <v>月61</v>
      </c>
      <c r="B348" s="30" t="str">
        <f>ソースデータ!$F348&amp;ソースデータ!$G348</f>
        <v>月6</v>
      </c>
      <c r="C348" s="36" t="s">
        <v>828</v>
      </c>
      <c r="D348" s="37" t="s">
        <v>829</v>
      </c>
      <c r="E348" s="37" t="s">
        <v>327</v>
      </c>
      <c r="F348" s="37" t="s">
        <v>36</v>
      </c>
      <c r="G348" s="38">
        <v>6</v>
      </c>
      <c r="H348" s="37" t="s">
        <v>743</v>
      </c>
      <c r="I348" s="37" t="s">
        <v>744</v>
      </c>
      <c r="J348" s="37" t="s">
        <v>830</v>
      </c>
      <c r="K348" s="37" t="s">
        <v>804</v>
      </c>
      <c r="L348" s="37" t="s">
        <v>19</v>
      </c>
      <c r="M348" s="37" t="s">
        <v>831</v>
      </c>
      <c r="N348" s="37" t="s">
        <v>832</v>
      </c>
      <c r="O348" s="37" t="s">
        <v>193</v>
      </c>
      <c r="P348" s="40">
        <v>9784535525122</v>
      </c>
      <c r="Q348" s="37" t="s">
        <v>749</v>
      </c>
    </row>
    <row r="349" spans="1:17" x14ac:dyDescent="0.45">
      <c r="A349" s="26" t="str">
        <f>B349&amp;COUNTIF($B$2:B349,B349)</f>
        <v>月62</v>
      </c>
      <c r="B349" s="30" t="str">
        <f>ソースデータ!$F349&amp;ソースデータ!$G349</f>
        <v>月6</v>
      </c>
      <c r="C349" s="41" t="s">
        <v>833</v>
      </c>
      <c r="D349" s="42" t="s">
        <v>829</v>
      </c>
      <c r="E349" s="42" t="s">
        <v>327</v>
      </c>
      <c r="F349" s="42" t="s">
        <v>36</v>
      </c>
      <c r="G349" s="43">
        <v>6</v>
      </c>
      <c r="H349" s="42" t="s">
        <v>743</v>
      </c>
      <c r="I349" s="42" t="s">
        <v>744</v>
      </c>
      <c r="J349" s="42" t="s">
        <v>830</v>
      </c>
      <c r="K349" s="42" t="s">
        <v>804</v>
      </c>
      <c r="L349" s="42"/>
      <c r="M349" s="42" t="s">
        <v>808</v>
      </c>
      <c r="N349" s="42" t="s">
        <v>809</v>
      </c>
      <c r="O349" s="42" t="s">
        <v>810</v>
      </c>
      <c r="P349" s="44">
        <v>9784335305207</v>
      </c>
      <c r="Q349" s="42" t="s">
        <v>749</v>
      </c>
    </row>
    <row r="350" spans="1:17" x14ac:dyDescent="0.45">
      <c r="A350" s="26" t="str">
        <f>B350&amp;COUNTIF($B$2:B350,B350)</f>
        <v>月63</v>
      </c>
      <c r="B350" s="30" t="str">
        <f>ソースデータ!$F350&amp;ソースデータ!$G350</f>
        <v>月6</v>
      </c>
      <c r="C350" s="36" t="s">
        <v>834</v>
      </c>
      <c r="D350" s="37" t="s">
        <v>829</v>
      </c>
      <c r="E350" s="37" t="s">
        <v>327</v>
      </c>
      <c r="F350" s="37" t="s">
        <v>36</v>
      </c>
      <c r="G350" s="38">
        <v>6</v>
      </c>
      <c r="H350" s="37" t="s">
        <v>743</v>
      </c>
      <c r="I350" s="37" t="s">
        <v>744</v>
      </c>
      <c r="J350" s="37" t="s">
        <v>830</v>
      </c>
      <c r="K350" s="37" t="s">
        <v>804</v>
      </c>
      <c r="L350" s="37"/>
      <c r="M350" s="37" t="s">
        <v>805</v>
      </c>
      <c r="N350" s="37" t="s">
        <v>806</v>
      </c>
      <c r="O350" s="37" t="s">
        <v>193</v>
      </c>
      <c r="P350" s="40">
        <v>9784535527560</v>
      </c>
      <c r="Q350" s="37" t="s">
        <v>749</v>
      </c>
    </row>
    <row r="351" spans="1:17" x14ac:dyDescent="0.45">
      <c r="A351" s="26" t="str">
        <f>B351&amp;COUNTIF($B$2:B351,B351)</f>
        <v>金3_41</v>
      </c>
      <c r="B351" s="30" t="str">
        <f>ソースデータ!$F351&amp;ソースデータ!$G351</f>
        <v>金3_4</v>
      </c>
      <c r="C351" s="41" t="s">
        <v>835</v>
      </c>
      <c r="D351" s="42" t="s">
        <v>829</v>
      </c>
      <c r="E351" s="42" t="s">
        <v>327</v>
      </c>
      <c r="F351" s="42" t="s">
        <v>14</v>
      </c>
      <c r="G351" s="43" t="s">
        <v>836</v>
      </c>
      <c r="H351" s="42" t="s">
        <v>743</v>
      </c>
      <c r="I351" s="42" t="s">
        <v>744</v>
      </c>
      <c r="J351" s="42" t="s">
        <v>837</v>
      </c>
      <c r="K351" s="42" t="s">
        <v>796</v>
      </c>
      <c r="L351" s="42"/>
      <c r="M351" s="42" t="s">
        <v>838</v>
      </c>
      <c r="N351" s="42" t="s">
        <v>839</v>
      </c>
      <c r="O351" s="42" t="s">
        <v>91</v>
      </c>
      <c r="P351" s="44">
        <v>9784641139466</v>
      </c>
      <c r="Q351" s="42" t="s">
        <v>749</v>
      </c>
    </row>
    <row r="352" spans="1:17" x14ac:dyDescent="0.45">
      <c r="A352" s="26" t="str">
        <f>B352&amp;COUNTIF($B$2:B352,B352)</f>
        <v>火415</v>
      </c>
      <c r="B352" s="30" t="str">
        <f>ソースデータ!$F352&amp;ソースデータ!$G352</f>
        <v>火4</v>
      </c>
      <c r="C352" s="36" t="s">
        <v>840</v>
      </c>
      <c r="D352" s="37" t="s">
        <v>829</v>
      </c>
      <c r="E352" s="37" t="s">
        <v>327</v>
      </c>
      <c r="F352" s="37" t="s">
        <v>42</v>
      </c>
      <c r="G352" s="38">
        <v>4</v>
      </c>
      <c r="H352" s="37" t="s">
        <v>743</v>
      </c>
      <c r="I352" s="37" t="s">
        <v>744</v>
      </c>
      <c r="J352" s="37" t="s">
        <v>841</v>
      </c>
      <c r="K352" s="37" t="s">
        <v>842</v>
      </c>
      <c r="L352" s="37"/>
      <c r="M352" s="37" t="s">
        <v>843</v>
      </c>
      <c r="N352" s="37" t="s">
        <v>844</v>
      </c>
      <c r="O352" s="37" t="s">
        <v>300</v>
      </c>
      <c r="P352" s="40">
        <v>9784130323970</v>
      </c>
      <c r="Q352" s="37" t="s">
        <v>749</v>
      </c>
    </row>
    <row r="353" spans="1:17" x14ac:dyDescent="0.45">
      <c r="A353" s="26" t="str">
        <f>B353&amp;COUNTIF($B$2:B353,B353)</f>
        <v>火416</v>
      </c>
      <c r="B353" s="30" t="str">
        <f>ソースデータ!$F353&amp;ソースデータ!$G353</f>
        <v>火4</v>
      </c>
      <c r="C353" s="41" t="s">
        <v>845</v>
      </c>
      <c r="D353" s="42" t="s">
        <v>829</v>
      </c>
      <c r="E353" s="42" t="s">
        <v>327</v>
      </c>
      <c r="F353" s="42" t="s">
        <v>42</v>
      </c>
      <c r="G353" s="43">
        <v>4</v>
      </c>
      <c r="H353" s="42" t="s">
        <v>743</v>
      </c>
      <c r="I353" s="42" t="s">
        <v>744</v>
      </c>
      <c r="J353" s="42" t="s">
        <v>841</v>
      </c>
      <c r="K353" s="42" t="s">
        <v>842</v>
      </c>
      <c r="L353" s="42"/>
      <c r="M353" s="42" t="s">
        <v>846</v>
      </c>
      <c r="N353" s="42" t="s">
        <v>847</v>
      </c>
      <c r="O353" s="42" t="s">
        <v>91</v>
      </c>
      <c r="P353" s="44">
        <v>9784641115545</v>
      </c>
      <c r="Q353" s="42" t="s">
        <v>749</v>
      </c>
    </row>
    <row r="354" spans="1:17" x14ac:dyDescent="0.45">
      <c r="A354" s="26" t="str">
        <f>B354&amp;COUNTIF($B$2:B354,B354)</f>
        <v>木38</v>
      </c>
      <c r="B354" s="30" t="str">
        <f>ソースデータ!$F354&amp;ソースデータ!$G354</f>
        <v>木3</v>
      </c>
      <c r="C354" s="36" t="s">
        <v>848</v>
      </c>
      <c r="D354" s="37" t="s">
        <v>829</v>
      </c>
      <c r="E354" s="37" t="s">
        <v>327</v>
      </c>
      <c r="F354" s="37" t="s">
        <v>34</v>
      </c>
      <c r="G354" s="38">
        <v>3</v>
      </c>
      <c r="H354" s="37" t="s">
        <v>743</v>
      </c>
      <c r="I354" s="37" t="s">
        <v>744</v>
      </c>
      <c r="J354" s="37" t="s">
        <v>849</v>
      </c>
      <c r="K354" s="37" t="s">
        <v>850</v>
      </c>
      <c r="L354" s="37" t="s">
        <v>19</v>
      </c>
      <c r="M354" s="37" t="s">
        <v>851</v>
      </c>
      <c r="N354" s="37" t="s">
        <v>852</v>
      </c>
      <c r="O354" s="37" t="s">
        <v>853</v>
      </c>
      <c r="P354" s="40">
        <v>9784866840949</v>
      </c>
      <c r="Q354" s="37" t="s">
        <v>749</v>
      </c>
    </row>
    <row r="355" spans="1:17" x14ac:dyDescent="0.45">
      <c r="A355" s="26" t="str">
        <f>B355&amp;COUNTIF($B$2:B355,B355)</f>
        <v>木39</v>
      </c>
      <c r="B355" s="30" t="str">
        <f>ソースデータ!$F355&amp;ソースデータ!$G355</f>
        <v>木3</v>
      </c>
      <c r="C355" s="41" t="s">
        <v>854</v>
      </c>
      <c r="D355" s="42" t="s">
        <v>829</v>
      </c>
      <c r="E355" s="42" t="s">
        <v>327</v>
      </c>
      <c r="F355" s="42" t="s">
        <v>34</v>
      </c>
      <c r="G355" s="43">
        <v>3</v>
      </c>
      <c r="H355" s="42" t="s">
        <v>743</v>
      </c>
      <c r="I355" s="42" t="s">
        <v>744</v>
      </c>
      <c r="J355" s="42" t="s">
        <v>849</v>
      </c>
      <c r="K355" s="42" t="s">
        <v>850</v>
      </c>
      <c r="L355" s="42"/>
      <c r="M355" s="42" t="s">
        <v>855</v>
      </c>
      <c r="N355" s="42" t="s">
        <v>852</v>
      </c>
      <c r="O355" s="42" t="s">
        <v>853</v>
      </c>
      <c r="P355" s="44">
        <v>9784866840956</v>
      </c>
      <c r="Q355" s="42" t="s">
        <v>749</v>
      </c>
    </row>
    <row r="356" spans="1:17" x14ac:dyDescent="0.45">
      <c r="A356" s="26" t="str">
        <f>B356&amp;COUNTIF($B$2:B356,B356)</f>
        <v>木310</v>
      </c>
      <c r="B356" s="30" t="str">
        <f>ソースデータ!$F356&amp;ソースデータ!$G356</f>
        <v>木3</v>
      </c>
      <c r="C356" s="36" t="s">
        <v>856</v>
      </c>
      <c r="D356" s="37" t="s">
        <v>829</v>
      </c>
      <c r="E356" s="37" t="s">
        <v>327</v>
      </c>
      <c r="F356" s="37" t="s">
        <v>34</v>
      </c>
      <c r="G356" s="38">
        <v>3</v>
      </c>
      <c r="H356" s="37" t="s">
        <v>743</v>
      </c>
      <c r="I356" s="37" t="s">
        <v>744</v>
      </c>
      <c r="J356" s="37" t="s">
        <v>849</v>
      </c>
      <c r="K356" s="37" t="s">
        <v>850</v>
      </c>
      <c r="L356" s="37" t="s">
        <v>19</v>
      </c>
      <c r="M356" s="37" t="s">
        <v>857</v>
      </c>
      <c r="N356" s="37" t="s">
        <v>852</v>
      </c>
      <c r="O356" s="37" t="s">
        <v>853</v>
      </c>
      <c r="P356" s="40">
        <v>9784866840338</v>
      </c>
      <c r="Q356" s="37" t="s">
        <v>749</v>
      </c>
    </row>
    <row r="357" spans="1:17" x14ac:dyDescent="0.45">
      <c r="A357" s="26" t="str">
        <f>B357&amp;COUNTIF($B$2:B357,B357)</f>
        <v>月51</v>
      </c>
      <c r="B357" s="30" t="str">
        <f>ソースデータ!$F357&amp;ソースデータ!$G357</f>
        <v>月5</v>
      </c>
      <c r="C357" s="41" t="s">
        <v>858</v>
      </c>
      <c r="D357" s="42" t="s">
        <v>829</v>
      </c>
      <c r="E357" s="42" t="s">
        <v>327</v>
      </c>
      <c r="F357" s="42" t="s">
        <v>36</v>
      </c>
      <c r="G357" s="43">
        <v>5</v>
      </c>
      <c r="H357" s="42" t="s">
        <v>743</v>
      </c>
      <c r="I357" s="42" t="s">
        <v>744</v>
      </c>
      <c r="J357" s="42" t="s">
        <v>859</v>
      </c>
      <c r="K357" s="42" t="s">
        <v>860</v>
      </c>
      <c r="L357" s="42" t="s">
        <v>769</v>
      </c>
      <c r="M357" s="42" t="s">
        <v>861</v>
      </c>
      <c r="N357" s="42" t="s">
        <v>862</v>
      </c>
      <c r="O357" s="42" t="s">
        <v>91</v>
      </c>
      <c r="P357" s="44">
        <v>9784641115521</v>
      </c>
      <c r="Q357" s="42" t="s">
        <v>749</v>
      </c>
    </row>
    <row r="358" spans="1:17" x14ac:dyDescent="0.45">
      <c r="A358" s="26" t="str">
        <f>B358&amp;COUNTIF($B$2:B358,B358)</f>
        <v>月52</v>
      </c>
      <c r="B358" s="30" t="str">
        <f>ソースデータ!$F358&amp;ソースデータ!$G358</f>
        <v>月5</v>
      </c>
      <c r="C358" s="36" t="s">
        <v>863</v>
      </c>
      <c r="D358" s="37" t="s">
        <v>829</v>
      </c>
      <c r="E358" s="37" t="s">
        <v>327</v>
      </c>
      <c r="F358" s="37" t="s">
        <v>36</v>
      </c>
      <c r="G358" s="38">
        <v>5</v>
      </c>
      <c r="H358" s="37" t="s">
        <v>743</v>
      </c>
      <c r="I358" s="37" t="s">
        <v>744</v>
      </c>
      <c r="J358" s="37" t="s">
        <v>859</v>
      </c>
      <c r="K358" s="37" t="s">
        <v>860</v>
      </c>
      <c r="L358" s="37"/>
      <c r="M358" s="37" t="s">
        <v>864</v>
      </c>
      <c r="N358" s="37" t="s">
        <v>865</v>
      </c>
      <c r="O358" s="37" t="s">
        <v>91</v>
      </c>
      <c r="P358" s="40">
        <v>9784641233256</v>
      </c>
      <c r="Q358" s="37" t="s">
        <v>749</v>
      </c>
    </row>
    <row r="359" spans="1:17" x14ac:dyDescent="0.45">
      <c r="A359" s="26" t="str">
        <f>B359&amp;COUNTIF($B$2:B359,B359)</f>
        <v>月53</v>
      </c>
      <c r="B359" s="30" t="str">
        <f>ソースデータ!$F359&amp;ソースデータ!$G359</f>
        <v>月5</v>
      </c>
      <c r="C359" s="41" t="s">
        <v>866</v>
      </c>
      <c r="D359" s="42" t="s">
        <v>829</v>
      </c>
      <c r="E359" s="42" t="s">
        <v>327</v>
      </c>
      <c r="F359" s="42" t="s">
        <v>36</v>
      </c>
      <c r="G359" s="43">
        <v>5</v>
      </c>
      <c r="H359" s="42" t="s">
        <v>743</v>
      </c>
      <c r="I359" s="42" t="s">
        <v>744</v>
      </c>
      <c r="J359" s="42" t="s">
        <v>859</v>
      </c>
      <c r="K359" s="42" t="s">
        <v>860</v>
      </c>
      <c r="L359" s="42"/>
      <c r="M359" s="42" t="s">
        <v>867</v>
      </c>
      <c r="N359" s="42" t="s">
        <v>862</v>
      </c>
      <c r="O359" s="42" t="s">
        <v>91</v>
      </c>
      <c r="P359" s="44">
        <v>9784641137066</v>
      </c>
      <c r="Q359" s="42" t="s">
        <v>749</v>
      </c>
    </row>
    <row r="360" spans="1:17" x14ac:dyDescent="0.45">
      <c r="A360" s="26" t="str">
        <f>B360&amp;COUNTIF($B$2:B360,B360)</f>
        <v>木311</v>
      </c>
      <c r="B360" s="30" t="str">
        <f>ソースデータ!$F360&amp;ソースデータ!$G360</f>
        <v>木3</v>
      </c>
      <c r="C360" s="36" t="s">
        <v>868</v>
      </c>
      <c r="D360" s="37" t="s">
        <v>829</v>
      </c>
      <c r="E360" s="37" t="s">
        <v>327</v>
      </c>
      <c r="F360" s="37" t="s">
        <v>34</v>
      </c>
      <c r="G360" s="38">
        <v>3</v>
      </c>
      <c r="H360" s="37" t="s">
        <v>743</v>
      </c>
      <c r="I360" s="37" t="s">
        <v>744</v>
      </c>
      <c r="J360" s="37" t="s">
        <v>869</v>
      </c>
      <c r="K360" s="37" t="s">
        <v>870</v>
      </c>
      <c r="L360" s="37"/>
      <c r="M360" s="37" t="s">
        <v>871</v>
      </c>
      <c r="N360" s="37" t="s">
        <v>872</v>
      </c>
      <c r="O360" s="37" t="s">
        <v>810</v>
      </c>
      <c r="P360" s="40">
        <v>9784335305214</v>
      </c>
      <c r="Q360" s="37" t="s">
        <v>749</v>
      </c>
    </row>
    <row r="361" spans="1:17" x14ac:dyDescent="0.45">
      <c r="A361" s="26" t="str">
        <f>B361&amp;COUNTIF($B$2:B361,B361)</f>
        <v>木312</v>
      </c>
      <c r="B361" s="30" t="str">
        <f>ソースデータ!$F361&amp;ソースデータ!$G361</f>
        <v>木3</v>
      </c>
      <c r="C361" s="41" t="s">
        <v>873</v>
      </c>
      <c r="D361" s="42" t="s">
        <v>829</v>
      </c>
      <c r="E361" s="42" t="s">
        <v>327</v>
      </c>
      <c r="F361" s="42" t="s">
        <v>34</v>
      </c>
      <c r="G361" s="43">
        <v>3</v>
      </c>
      <c r="H361" s="42" t="s">
        <v>743</v>
      </c>
      <c r="I361" s="42" t="s">
        <v>744</v>
      </c>
      <c r="J361" s="42" t="s">
        <v>869</v>
      </c>
      <c r="K361" s="42" t="s">
        <v>870</v>
      </c>
      <c r="L361" s="42"/>
      <c r="M361" s="42" t="s">
        <v>874</v>
      </c>
      <c r="N361" s="42" t="s">
        <v>875</v>
      </c>
      <c r="O361" s="42" t="s">
        <v>91</v>
      </c>
      <c r="P361" s="44">
        <v>9784641228191</v>
      </c>
      <c r="Q361" s="42" t="s">
        <v>749</v>
      </c>
    </row>
    <row r="362" spans="1:17" x14ac:dyDescent="0.45">
      <c r="A362" s="26" t="str">
        <f>B362&amp;COUNTIF($B$2:B362,B362)</f>
        <v>木313</v>
      </c>
      <c r="B362" s="30" t="str">
        <f>ソースデータ!$F362&amp;ソースデータ!$G362</f>
        <v>木3</v>
      </c>
      <c r="C362" s="36" t="s">
        <v>876</v>
      </c>
      <c r="D362" s="37" t="s">
        <v>829</v>
      </c>
      <c r="E362" s="37" t="s">
        <v>327</v>
      </c>
      <c r="F362" s="37" t="s">
        <v>34</v>
      </c>
      <c r="G362" s="38">
        <v>3</v>
      </c>
      <c r="H362" s="37" t="s">
        <v>743</v>
      </c>
      <c r="I362" s="37" t="s">
        <v>744</v>
      </c>
      <c r="J362" s="37" t="s">
        <v>869</v>
      </c>
      <c r="K362" s="37" t="s">
        <v>870</v>
      </c>
      <c r="L362" s="37"/>
      <c r="M362" s="37" t="s">
        <v>877</v>
      </c>
      <c r="N362" s="37" t="s">
        <v>878</v>
      </c>
      <c r="O362" s="37" t="s">
        <v>810</v>
      </c>
      <c r="P362" s="40">
        <v>9784335359859</v>
      </c>
      <c r="Q362" s="37" t="s">
        <v>749</v>
      </c>
    </row>
    <row r="363" spans="1:17" x14ac:dyDescent="0.45">
      <c r="A363" s="26" t="str">
        <f>B363&amp;COUNTIF($B$2:B363,B363)</f>
        <v>木314</v>
      </c>
      <c r="B363" s="30" t="str">
        <f>ソースデータ!$F363&amp;ソースデータ!$G363</f>
        <v>木3</v>
      </c>
      <c r="C363" s="41" t="s">
        <v>879</v>
      </c>
      <c r="D363" s="42" t="s">
        <v>829</v>
      </c>
      <c r="E363" s="42" t="s">
        <v>327</v>
      </c>
      <c r="F363" s="42" t="s">
        <v>34</v>
      </c>
      <c r="G363" s="43">
        <v>3</v>
      </c>
      <c r="H363" s="42" t="s">
        <v>743</v>
      </c>
      <c r="I363" s="42" t="s">
        <v>744</v>
      </c>
      <c r="J363" s="42" t="s">
        <v>869</v>
      </c>
      <c r="K363" s="42" t="s">
        <v>870</v>
      </c>
      <c r="L363" s="42" t="s">
        <v>769</v>
      </c>
      <c r="M363" s="42" t="s">
        <v>880</v>
      </c>
      <c r="N363" s="42" t="s">
        <v>875</v>
      </c>
      <c r="O363" s="42" t="s">
        <v>91</v>
      </c>
      <c r="P363" s="44">
        <v>9784641115538</v>
      </c>
      <c r="Q363" s="42" t="s">
        <v>749</v>
      </c>
    </row>
    <row r="364" spans="1:17" x14ac:dyDescent="0.45">
      <c r="A364" s="26" t="str">
        <f>B364&amp;COUNTIF($B$2:B364,B364)</f>
        <v>木46</v>
      </c>
      <c r="B364" s="30" t="str">
        <f>ソースデータ!$F364&amp;ソースデータ!$G364</f>
        <v>木4</v>
      </c>
      <c r="C364" s="36" t="s">
        <v>881</v>
      </c>
      <c r="D364" s="37" t="s">
        <v>829</v>
      </c>
      <c r="E364" s="37" t="s">
        <v>327</v>
      </c>
      <c r="F364" s="37" t="s">
        <v>34</v>
      </c>
      <c r="G364" s="38">
        <v>4</v>
      </c>
      <c r="H364" s="37" t="s">
        <v>743</v>
      </c>
      <c r="I364" s="37" t="s">
        <v>744</v>
      </c>
      <c r="J364" s="37" t="s">
        <v>882</v>
      </c>
      <c r="K364" s="37" t="s">
        <v>883</v>
      </c>
      <c r="L364" s="37" t="s">
        <v>19</v>
      </c>
      <c r="M364" s="37" t="s">
        <v>884</v>
      </c>
      <c r="N364" s="37" t="s">
        <v>885</v>
      </c>
      <c r="O364" s="37" t="s">
        <v>91</v>
      </c>
      <c r="P364" s="40">
        <v>9784641243590</v>
      </c>
      <c r="Q364" s="37" t="s">
        <v>749</v>
      </c>
    </row>
    <row r="365" spans="1:17" x14ac:dyDescent="0.45">
      <c r="A365" s="26" t="str">
        <f>B365&amp;COUNTIF($B$2:B365,B365)</f>
        <v>木47</v>
      </c>
      <c r="B365" s="30" t="str">
        <f>ソースデータ!$F365&amp;ソースデータ!$G365</f>
        <v>木4</v>
      </c>
      <c r="C365" s="41" t="s">
        <v>886</v>
      </c>
      <c r="D365" s="42" t="s">
        <v>829</v>
      </c>
      <c r="E365" s="42" t="s">
        <v>327</v>
      </c>
      <c r="F365" s="42" t="s">
        <v>34</v>
      </c>
      <c r="G365" s="43">
        <v>4</v>
      </c>
      <c r="H365" s="42" t="s">
        <v>743</v>
      </c>
      <c r="I365" s="42" t="s">
        <v>744</v>
      </c>
      <c r="J365" s="42" t="s">
        <v>882</v>
      </c>
      <c r="K365" s="42" t="s">
        <v>883</v>
      </c>
      <c r="L365" s="42" t="s">
        <v>19</v>
      </c>
      <c r="M365" s="42" t="s">
        <v>887</v>
      </c>
      <c r="N365" s="42" t="s">
        <v>888</v>
      </c>
      <c r="O365" s="42" t="s">
        <v>889</v>
      </c>
      <c r="P365" s="44">
        <v>9784785730680</v>
      </c>
      <c r="Q365" s="42" t="s">
        <v>749</v>
      </c>
    </row>
    <row r="366" spans="1:17" x14ac:dyDescent="0.45">
      <c r="A366" s="26" t="str">
        <f>B366&amp;COUNTIF($B$2:B366,B366)</f>
        <v>木48</v>
      </c>
      <c r="B366" s="30" t="str">
        <f>ソースデータ!$F366&amp;ソースデータ!$G366</f>
        <v>木4</v>
      </c>
      <c r="C366" s="36" t="s">
        <v>890</v>
      </c>
      <c r="D366" s="37" t="s">
        <v>829</v>
      </c>
      <c r="E366" s="37" t="s">
        <v>327</v>
      </c>
      <c r="F366" s="37" t="s">
        <v>34</v>
      </c>
      <c r="G366" s="38">
        <v>4</v>
      </c>
      <c r="H366" s="37" t="s">
        <v>743</v>
      </c>
      <c r="I366" s="37" t="s">
        <v>744</v>
      </c>
      <c r="J366" s="37" t="s">
        <v>882</v>
      </c>
      <c r="K366" s="37" t="s">
        <v>883</v>
      </c>
      <c r="L366" s="37"/>
      <c r="M366" s="37" t="s">
        <v>891</v>
      </c>
      <c r="N366" s="37" t="s">
        <v>892</v>
      </c>
      <c r="O366" s="37" t="s">
        <v>91</v>
      </c>
      <c r="P366" s="40">
        <v>9784641115347</v>
      </c>
      <c r="Q366" s="37" t="s">
        <v>749</v>
      </c>
    </row>
    <row r="367" spans="1:17" x14ac:dyDescent="0.45">
      <c r="A367" s="26" t="str">
        <f>B367&amp;COUNTIF($B$2:B367,B367)</f>
        <v>木49</v>
      </c>
      <c r="B367" s="30" t="str">
        <f>ソースデータ!$F367&amp;ソースデータ!$G367</f>
        <v>木4</v>
      </c>
      <c r="C367" s="41" t="s">
        <v>893</v>
      </c>
      <c r="D367" s="42" t="s">
        <v>829</v>
      </c>
      <c r="E367" s="42" t="s">
        <v>327</v>
      </c>
      <c r="F367" s="42" t="s">
        <v>34</v>
      </c>
      <c r="G367" s="43">
        <v>4</v>
      </c>
      <c r="H367" s="42" t="s">
        <v>743</v>
      </c>
      <c r="I367" s="42" t="s">
        <v>744</v>
      </c>
      <c r="J367" s="42" t="s">
        <v>882</v>
      </c>
      <c r="K367" s="42" t="s">
        <v>883</v>
      </c>
      <c r="L367" s="42" t="s">
        <v>37</v>
      </c>
      <c r="M367" s="42" t="s">
        <v>894</v>
      </c>
      <c r="N367" s="42" t="s">
        <v>892</v>
      </c>
      <c r="O367" s="42" t="s">
        <v>810</v>
      </c>
      <c r="P367" s="44">
        <v>9784335305191</v>
      </c>
      <c r="Q367" s="42" t="s">
        <v>749</v>
      </c>
    </row>
    <row r="368" spans="1:17" x14ac:dyDescent="0.45">
      <c r="A368" s="26" t="str">
        <f>B368&amp;COUNTIF($B$2:B368,B368)</f>
        <v>木410</v>
      </c>
      <c r="B368" s="30" t="str">
        <f>ソースデータ!$F368&amp;ソースデータ!$G368</f>
        <v>木4</v>
      </c>
      <c r="C368" s="36" t="s">
        <v>895</v>
      </c>
      <c r="D368" s="37" t="s">
        <v>829</v>
      </c>
      <c r="E368" s="37" t="s">
        <v>327</v>
      </c>
      <c r="F368" s="37" t="s">
        <v>34</v>
      </c>
      <c r="G368" s="38">
        <v>4</v>
      </c>
      <c r="H368" s="37" t="s">
        <v>743</v>
      </c>
      <c r="I368" s="37" t="s">
        <v>744</v>
      </c>
      <c r="J368" s="37" t="s">
        <v>882</v>
      </c>
      <c r="K368" s="37" t="s">
        <v>883</v>
      </c>
      <c r="L368" s="37" t="s">
        <v>37</v>
      </c>
      <c r="M368" s="37" t="s">
        <v>896</v>
      </c>
      <c r="N368" s="37" t="s">
        <v>892</v>
      </c>
      <c r="O368" s="37" t="s">
        <v>810</v>
      </c>
      <c r="P368" s="40">
        <v>9784335357510</v>
      </c>
      <c r="Q368" s="37" t="s">
        <v>749</v>
      </c>
    </row>
    <row r="369" spans="1:17" x14ac:dyDescent="0.45">
      <c r="A369" s="26" t="str">
        <f>B369&amp;COUNTIF($B$2:B369,B369)</f>
        <v>木512</v>
      </c>
      <c r="B369" s="30" t="str">
        <f>ソースデータ!$F369&amp;ソースデータ!$G369</f>
        <v>木5</v>
      </c>
      <c r="C369" s="41" t="s">
        <v>897</v>
      </c>
      <c r="D369" s="42" t="s">
        <v>829</v>
      </c>
      <c r="E369" s="42" t="s">
        <v>327</v>
      </c>
      <c r="F369" s="42" t="s">
        <v>34</v>
      </c>
      <c r="G369" s="43">
        <v>5</v>
      </c>
      <c r="H369" s="42" t="s">
        <v>743</v>
      </c>
      <c r="I369" s="42" t="s">
        <v>744</v>
      </c>
      <c r="J369" s="42" t="s">
        <v>898</v>
      </c>
      <c r="K369" s="42" t="s">
        <v>899</v>
      </c>
      <c r="L369" s="42" t="s">
        <v>19</v>
      </c>
      <c r="M369" s="42" t="s">
        <v>900</v>
      </c>
      <c r="N369" s="42" t="s">
        <v>901</v>
      </c>
      <c r="O369" s="42" t="s">
        <v>91</v>
      </c>
      <c r="P369" s="44">
        <v>9784641243507</v>
      </c>
      <c r="Q369" s="42" t="s">
        <v>749</v>
      </c>
    </row>
    <row r="370" spans="1:17" x14ac:dyDescent="0.45">
      <c r="A370" s="26" t="str">
        <f>B370&amp;COUNTIF($B$2:B370,B370)</f>
        <v>火58</v>
      </c>
      <c r="B370" s="30" t="str">
        <f>ソースデータ!$F370&amp;ソースデータ!$G370</f>
        <v>火5</v>
      </c>
      <c r="C370" s="36" t="s">
        <v>902</v>
      </c>
      <c r="D370" s="37" t="s">
        <v>829</v>
      </c>
      <c r="E370" s="37" t="s">
        <v>327</v>
      </c>
      <c r="F370" s="37" t="s">
        <v>42</v>
      </c>
      <c r="G370" s="38">
        <v>5</v>
      </c>
      <c r="H370" s="37" t="s">
        <v>743</v>
      </c>
      <c r="I370" s="37" t="s">
        <v>744</v>
      </c>
      <c r="J370" s="37" t="s">
        <v>903</v>
      </c>
      <c r="K370" s="37" t="s">
        <v>899</v>
      </c>
      <c r="L370" s="37" t="s">
        <v>19</v>
      </c>
      <c r="M370" s="37" t="s">
        <v>904</v>
      </c>
      <c r="N370" s="37" t="s">
        <v>901</v>
      </c>
      <c r="O370" s="37" t="s">
        <v>91</v>
      </c>
      <c r="P370" s="40">
        <v>9784641243279</v>
      </c>
      <c r="Q370" s="37" t="s">
        <v>749</v>
      </c>
    </row>
    <row r="371" spans="1:17" x14ac:dyDescent="0.45">
      <c r="A371" s="26" t="str">
        <f>B371&amp;COUNTIF($B$2:B371,B371)</f>
        <v>火59</v>
      </c>
      <c r="B371" s="30" t="str">
        <f>ソースデータ!$F371&amp;ソースデータ!$G371</f>
        <v>火5</v>
      </c>
      <c r="C371" s="41" t="s">
        <v>905</v>
      </c>
      <c r="D371" s="42" t="s">
        <v>829</v>
      </c>
      <c r="E371" s="42" t="s">
        <v>327</v>
      </c>
      <c r="F371" s="42" t="s">
        <v>42</v>
      </c>
      <c r="G371" s="43">
        <v>5</v>
      </c>
      <c r="H371" s="42" t="s">
        <v>743</v>
      </c>
      <c r="I371" s="42" t="s">
        <v>744</v>
      </c>
      <c r="J371" s="42" t="s">
        <v>903</v>
      </c>
      <c r="K371" s="42" t="s">
        <v>899</v>
      </c>
      <c r="L371" s="42"/>
      <c r="M371" s="42" t="s">
        <v>906</v>
      </c>
      <c r="N371" s="42" t="s">
        <v>907</v>
      </c>
      <c r="O371" s="42" t="s">
        <v>91</v>
      </c>
      <c r="P371" s="44">
        <v>9784641115422</v>
      </c>
      <c r="Q371" s="42" t="s">
        <v>749</v>
      </c>
    </row>
    <row r="372" spans="1:17" x14ac:dyDescent="0.45">
      <c r="A372" s="26" t="str">
        <f>B372&amp;COUNTIF($B$2:B372,B372)</f>
        <v>131</v>
      </c>
      <c r="B372" s="30" t="str">
        <f>ソースデータ!$F372&amp;ソースデータ!$G372</f>
        <v/>
      </c>
      <c r="C372" s="36" t="s">
        <v>908</v>
      </c>
      <c r="D372" s="37" t="s">
        <v>829</v>
      </c>
      <c r="E372" s="37" t="s">
        <v>327</v>
      </c>
      <c r="F372" s="37"/>
      <c r="G372" s="38"/>
      <c r="H372" s="37" t="s">
        <v>743</v>
      </c>
      <c r="I372" s="37" t="s">
        <v>744</v>
      </c>
      <c r="J372" s="37" t="s">
        <v>909</v>
      </c>
      <c r="K372" s="37" t="s">
        <v>910</v>
      </c>
      <c r="L372" s="37"/>
      <c r="M372" s="37" t="s">
        <v>911</v>
      </c>
      <c r="N372" s="37"/>
      <c r="O372" s="37"/>
      <c r="P372" s="40">
        <v>9784641243750</v>
      </c>
      <c r="Q372" s="37" t="s">
        <v>749</v>
      </c>
    </row>
    <row r="373" spans="1:17" x14ac:dyDescent="0.45">
      <c r="A373" s="26" t="str">
        <f>B373&amp;COUNTIF($B$2:B373,B373)</f>
        <v>132</v>
      </c>
      <c r="B373" s="30" t="str">
        <f>ソースデータ!$F373&amp;ソースデータ!$G373</f>
        <v/>
      </c>
      <c r="C373" s="41" t="s">
        <v>912</v>
      </c>
      <c r="D373" s="42" t="s">
        <v>829</v>
      </c>
      <c r="E373" s="42" t="s">
        <v>327</v>
      </c>
      <c r="F373" s="42"/>
      <c r="G373" s="43"/>
      <c r="H373" s="42" t="s">
        <v>743</v>
      </c>
      <c r="I373" s="42" t="s">
        <v>744</v>
      </c>
      <c r="J373" s="42" t="s">
        <v>909</v>
      </c>
      <c r="K373" s="42" t="s">
        <v>910</v>
      </c>
      <c r="L373" s="42" t="s">
        <v>19</v>
      </c>
      <c r="M373" s="42" t="s">
        <v>913</v>
      </c>
      <c r="N373" s="42"/>
      <c r="O373" s="42"/>
      <c r="P373" s="44">
        <v>9784641243774</v>
      </c>
      <c r="Q373" s="42" t="s">
        <v>749</v>
      </c>
    </row>
    <row r="374" spans="1:17" x14ac:dyDescent="0.45">
      <c r="A374" s="26" t="str">
        <f>B374&amp;COUNTIF($B$2:B374,B374)</f>
        <v>133</v>
      </c>
      <c r="B374" s="30" t="str">
        <f>ソースデータ!$F374&amp;ソースデータ!$G374</f>
        <v/>
      </c>
      <c r="C374" s="36" t="s">
        <v>914</v>
      </c>
      <c r="D374" s="37" t="s">
        <v>829</v>
      </c>
      <c r="E374" s="37" t="s">
        <v>327</v>
      </c>
      <c r="F374" s="37"/>
      <c r="G374" s="38"/>
      <c r="H374" s="37" t="s">
        <v>743</v>
      </c>
      <c r="I374" s="37" t="s">
        <v>744</v>
      </c>
      <c r="J374" s="37" t="s">
        <v>909</v>
      </c>
      <c r="K374" s="37" t="s">
        <v>910</v>
      </c>
      <c r="L374" s="37" t="s">
        <v>19</v>
      </c>
      <c r="M374" s="37" t="s">
        <v>915</v>
      </c>
      <c r="N374" s="37" t="s">
        <v>916</v>
      </c>
      <c r="O374" s="37" t="s">
        <v>91</v>
      </c>
      <c r="P374" s="40">
        <v>9784641115576</v>
      </c>
      <c r="Q374" s="37" t="s">
        <v>749</v>
      </c>
    </row>
    <row r="375" spans="1:17" x14ac:dyDescent="0.45">
      <c r="A375" s="26" t="str">
        <f>B375&amp;COUNTIF($B$2:B375,B375)</f>
        <v>月3_41</v>
      </c>
      <c r="B375" s="30" t="str">
        <f>ソースデータ!$F375&amp;ソースデータ!$G375</f>
        <v>月3_4</v>
      </c>
      <c r="C375" s="41" t="s">
        <v>917</v>
      </c>
      <c r="D375" s="42" t="s">
        <v>829</v>
      </c>
      <c r="E375" s="42" t="s">
        <v>327</v>
      </c>
      <c r="F375" s="42" t="s">
        <v>36</v>
      </c>
      <c r="G375" s="43" t="s">
        <v>836</v>
      </c>
      <c r="H375" s="42" t="s">
        <v>743</v>
      </c>
      <c r="I375" s="42" t="s">
        <v>744</v>
      </c>
      <c r="J375" s="42" t="s">
        <v>918</v>
      </c>
      <c r="K375" s="42" t="s">
        <v>919</v>
      </c>
      <c r="L375" s="42"/>
      <c r="M375" s="42" t="s">
        <v>920</v>
      </c>
      <c r="N375" s="42" t="s">
        <v>921</v>
      </c>
      <c r="O375" s="42" t="s">
        <v>810</v>
      </c>
      <c r="P375" s="44">
        <v>9784335359460</v>
      </c>
      <c r="Q375" s="42" t="s">
        <v>749</v>
      </c>
    </row>
    <row r="376" spans="1:17" x14ac:dyDescent="0.45">
      <c r="A376" s="26" t="str">
        <f>B376&amp;COUNTIF($B$2:B376,B376)</f>
        <v>月3_42</v>
      </c>
      <c r="B376" s="30" t="str">
        <f>ソースデータ!$F376&amp;ソースデータ!$G376</f>
        <v>月3_4</v>
      </c>
      <c r="C376" s="36" t="s">
        <v>922</v>
      </c>
      <c r="D376" s="37" t="s">
        <v>829</v>
      </c>
      <c r="E376" s="37" t="s">
        <v>327</v>
      </c>
      <c r="F376" s="37" t="s">
        <v>36</v>
      </c>
      <c r="G376" s="38" t="s">
        <v>836</v>
      </c>
      <c r="H376" s="37" t="s">
        <v>743</v>
      </c>
      <c r="I376" s="37" t="s">
        <v>744</v>
      </c>
      <c r="J376" s="37" t="s">
        <v>918</v>
      </c>
      <c r="K376" s="37" t="s">
        <v>919</v>
      </c>
      <c r="L376" s="37"/>
      <c r="M376" s="37" t="s">
        <v>923</v>
      </c>
      <c r="N376" s="37"/>
      <c r="O376" s="37"/>
      <c r="P376" s="40">
        <v>9784474094338</v>
      </c>
      <c r="Q376" s="37" t="s">
        <v>749</v>
      </c>
    </row>
    <row r="377" spans="1:17" x14ac:dyDescent="0.45">
      <c r="A377" s="26" t="str">
        <f>B377&amp;COUNTIF($B$2:B377,B377)</f>
        <v>月3_43</v>
      </c>
      <c r="B377" s="30" t="str">
        <f>ソースデータ!$F377&amp;ソースデータ!$G377</f>
        <v>月3_4</v>
      </c>
      <c r="C377" s="41" t="s">
        <v>924</v>
      </c>
      <c r="D377" s="42" t="s">
        <v>829</v>
      </c>
      <c r="E377" s="42" t="s">
        <v>327</v>
      </c>
      <c r="F377" s="42" t="s">
        <v>36</v>
      </c>
      <c r="G377" s="43" t="s">
        <v>836</v>
      </c>
      <c r="H377" s="42" t="s">
        <v>743</v>
      </c>
      <c r="I377" s="42" t="s">
        <v>744</v>
      </c>
      <c r="J377" s="42" t="s">
        <v>918</v>
      </c>
      <c r="K377" s="42" t="s">
        <v>919</v>
      </c>
      <c r="L377" s="42"/>
      <c r="M377" s="42" t="s">
        <v>805</v>
      </c>
      <c r="N377" s="42" t="s">
        <v>806</v>
      </c>
      <c r="O377" s="42" t="s">
        <v>193</v>
      </c>
      <c r="P377" s="44">
        <v>9784535527560</v>
      </c>
      <c r="Q377" s="42" t="s">
        <v>749</v>
      </c>
    </row>
    <row r="378" spans="1:17" x14ac:dyDescent="0.45">
      <c r="A378" s="26" t="str">
        <f>B378&amp;COUNTIF($B$2:B378,B378)</f>
        <v>月3_44</v>
      </c>
      <c r="B378" s="30" t="str">
        <f>ソースデータ!$F378&amp;ソースデータ!$G378</f>
        <v>月3_4</v>
      </c>
      <c r="C378" s="36" t="s">
        <v>925</v>
      </c>
      <c r="D378" s="37" t="s">
        <v>829</v>
      </c>
      <c r="E378" s="37" t="s">
        <v>327</v>
      </c>
      <c r="F378" s="37" t="s">
        <v>36</v>
      </c>
      <c r="G378" s="38" t="s">
        <v>836</v>
      </c>
      <c r="H378" s="37" t="s">
        <v>743</v>
      </c>
      <c r="I378" s="37" t="s">
        <v>744</v>
      </c>
      <c r="J378" s="37" t="s">
        <v>918</v>
      </c>
      <c r="K378" s="37" t="s">
        <v>919</v>
      </c>
      <c r="L378" s="37"/>
      <c r="M378" s="37" t="s">
        <v>926</v>
      </c>
      <c r="N378" s="37" t="s">
        <v>927</v>
      </c>
      <c r="O378" s="37" t="s">
        <v>91</v>
      </c>
      <c r="P378" s="40">
        <v>9784641009240</v>
      </c>
      <c r="Q378" s="37" t="s">
        <v>749</v>
      </c>
    </row>
    <row r="379" spans="1:17" x14ac:dyDescent="0.45">
      <c r="A379" s="26" t="str">
        <f>B379&amp;COUNTIF($B$2:B379,B379)</f>
        <v>水5_61</v>
      </c>
      <c r="B379" s="30" t="str">
        <f>ソースデータ!$F379&amp;ソースデータ!$G379</f>
        <v>水5_6</v>
      </c>
      <c r="C379" s="41" t="s">
        <v>928</v>
      </c>
      <c r="D379" s="42" t="s">
        <v>829</v>
      </c>
      <c r="E379" s="42" t="s">
        <v>327</v>
      </c>
      <c r="F379" s="42" t="s">
        <v>31</v>
      </c>
      <c r="G379" s="43" t="s">
        <v>929</v>
      </c>
      <c r="H379" s="42" t="s">
        <v>743</v>
      </c>
      <c r="I379" s="42" t="s">
        <v>744</v>
      </c>
      <c r="J379" s="42" t="s">
        <v>930</v>
      </c>
      <c r="K379" s="42" t="s">
        <v>931</v>
      </c>
      <c r="L379" s="42" t="s">
        <v>769</v>
      </c>
      <c r="M379" s="42" t="s">
        <v>932</v>
      </c>
      <c r="N379" s="42" t="s">
        <v>933</v>
      </c>
      <c r="O379" s="42" t="s">
        <v>91</v>
      </c>
      <c r="P379" s="44">
        <v>9784641115552</v>
      </c>
      <c r="Q379" s="42" t="s">
        <v>749</v>
      </c>
    </row>
    <row r="380" spans="1:17" x14ac:dyDescent="0.45">
      <c r="A380" s="26" t="str">
        <f>B380&amp;COUNTIF($B$2:B380,B380)</f>
        <v>水5_62</v>
      </c>
      <c r="B380" s="30" t="str">
        <f>ソースデータ!$F380&amp;ソースデータ!$G380</f>
        <v>水5_6</v>
      </c>
      <c r="C380" s="36" t="s">
        <v>934</v>
      </c>
      <c r="D380" s="37" t="s">
        <v>829</v>
      </c>
      <c r="E380" s="37" t="s">
        <v>327</v>
      </c>
      <c r="F380" s="37" t="s">
        <v>31</v>
      </c>
      <c r="G380" s="38" t="s">
        <v>929</v>
      </c>
      <c r="H380" s="37" t="s">
        <v>743</v>
      </c>
      <c r="I380" s="37" t="s">
        <v>744</v>
      </c>
      <c r="J380" s="37" t="s">
        <v>930</v>
      </c>
      <c r="K380" s="37" t="s">
        <v>931</v>
      </c>
      <c r="L380" s="37"/>
      <c r="M380" s="37" t="s">
        <v>935</v>
      </c>
      <c r="N380" s="37" t="s">
        <v>936</v>
      </c>
      <c r="O380" s="37" t="s">
        <v>91</v>
      </c>
      <c r="P380" s="40">
        <v>9784641001619</v>
      </c>
      <c r="Q380" s="37" t="s">
        <v>749</v>
      </c>
    </row>
    <row r="381" spans="1:17" x14ac:dyDescent="0.45">
      <c r="A381" s="26" t="str">
        <f>B381&amp;COUNTIF($B$2:B381,B381)</f>
        <v>火115</v>
      </c>
      <c r="B381" s="30" t="str">
        <f>ソースデータ!$F381&amp;ソースデータ!$G381</f>
        <v>火1</v>
      </c>
      <c r="C381" s="41" t="s">
        <v>937</v>
      </c>
      <c r="D381" s="42" t="s">
        <v>829</v>
      </c>
      <c r="E381" s="42" t="s">
        <v>327</v>
      </c>
      <c r="F381" s="42" t="s">
        <v>42</v>
      </c>
      <c r="G381" s="43">
        <v>1</v>
      </c>
      <c r="H381" s="42" t="s">
        <v>743</v>
      </c>
      <c r="I381" s="42" t="s">
        <v>744</v>
      </c>
      <c r="J381" s="42" t="s">
        <v>938</v>
      </c>
      <c r="K381" s="42" t="s">
        <v>939</v>
      </c>
      <c r="L381" s="42" t="s">
        <v>19</v>
      </c>
      <c r="M381" s="42" t="s">
        <v>940</v>
      </c>
      <c r="N381" s="42" t="s">
        <v>941</v>
      </c>
      <c r="O381" s="42" t="s">
        <v>91</v>
      </c>
      <c r="P381" s="44">
        <v>9784641112841</v>
      </c>
      <c r="Q381" s="42" t="s">
        <v>749</v>
      </c>
    </row>
    <row r="382" spans="1:17" x14ac:dyDescent="0.45">
      <c r="A382" s="26" t="str">
        <f>B382&amp;COUNTIF($B$2:B382,B382)</f>
        <v>火116</v>
      </c>
      <c r="B382" s="30" t="str">
        <f>ソースデータ!$F382&amp;ソースデータ!$G382</f>
        <v>火1</v>
      </c>
      <c r="C382" s="36" t="s">
        <v>942</v>
      </c>
      <c r="D382" s="37" t="s">
        <v>829</v>
      </c>
      <c r="E382" s="37" t="s">
        <v>327</v>
      </c>
      <c r="F382" s="37" t="s">
        <v>42</v>
      </c>
      <c r="G382" s="38">
        <v>1</v>
      </c>
      <c r="H382" s="37" t="s">
        <v>743</v>
      </c>
      <c r="I382" s="37" t="s">
        <v>744</v>
      </c>
      <c r="J382" s="37" t="s">
        <v>938</v>
      </c>
      <c r="K382" s="37" t="s">
        <v>939</v>
      </c>
      <c r="L382" s="37" t="s">
        <v>19</v>
      </c>
      <c r="M382" s="37" t="s">
        <v>943</v>
      </c>
      <c r="N382" s="37" t="s">
        <v>944</v>
      </c>
      <c r="O382" s="37" t="s">
        <v>91</v>
      </c>
      <c r="P382" s="40">
        <v>9784641115569</v>
      </c>
      <c r="Q382" s="37" t="s">
        <v>749</v>
      </c>
    </row>
    <row r="383" spans="1:17" x14ac:dyDescent="0.45">
      <c r="A383" s="26" t="str">
        <f>B383&amp;COUNTIF($B$2:B383,B383)</f>
        <v>水118</v>
      </c>
      <c r="B383" s="30" t="str">
        <f>ソースデータ!$F383&amp;ソースデータ!$G383</f>
        <v>水1</v>
      </c>
      <c r="C383" s="41" t="s">
        <v>945</v>
      </c>
      <c r="D383" s="42" t="s">
        <v>829</v>
      </c>
      <c r="E383" s="42" t="s">
        <v>327</v>
      </c>
      <c r="F383" s="42" t="s">
        <v>31</v>
      </c>
      <c r="G383" s="43">
        <v>1</v>
      </c>
      <c r="H383" s="42" t="s">
        <v>743</v>
      </c>
      <c r="I383" s="42" t="s">
        <v>744</v>
      </c>
      <c r="J383" s="42" t="s">
        <v>946</v>
      </c>
      <c r="K383" s="42" t="s">
        <v>939</v>
      </c>
      <c r="L383" s="42"/>
      <c r="M383" s="42" t="s">
        <v>940</v>
      </c>
      <c r="N383" s="42" t="s">
        <v>941</v>
      </c>
      <c r="O383" s="42" t="s">
        <v>91</v>
      </c>
      <c r="P383" s="44">
        <v>9784641112841</v>
      </c>
      <c r="Q383" s="42" t="s">
        <v>749</v>
      </c>
    </row>
    <row r="384" spans="1:17" x14ac:dyDescent="0.45">
      <c r="A384" s="26" t="str">
        <f>B384&amp;COUNTIF($B$2:B384,B384)</f>
        <v>水119</v>
      </c>
      <c r="B384" s="30" t="str">
        <f>ソースデータ!$F384&amp;ソースデータ!$G384</f>
        <v>水1</v>
      </c>
      <c r="C384" s="36" t="s">
        <v>947</v>
      </c>
      <c r="D384" s="37" t="s">
        <v>829</v>
      </c>
      <c r="E384" s="37" t="s">
        <v>327</v>
      </c>
      <c r="F384" s="37" t="s">
        <v>31</v>
      </c>
      <c r="G384" s="38">
        <v>1</v>
      </c>
      <c r="H384" s="37" t="s">
        <v>743</v>
      </c>
      <c r="I384" s="37" t="s">
        <v>744</v>
      </c>
      <c r="J384" s="37" t="s">
        <v>946</v>
      </c>
      <c r="K384" s="37" t="s">
        <v>939</v>
      </c>
      <c r="L384" s="37" t="s">
        <v>19</v>
      </c>
      <c r="M384" s="37" t="s">
        <v>943</v>
      </c>
      <c r="N384" s="37" t="s">
        <v>944</v>
      </c>
      <c r="O384" s="37" t="s">
        <v>91</v>
      </c>
      <c r="P384" s="40">
        <v>9784641115569</v>
      </c>
      <c r="Q384" s="37" t="s">
        <v>749</v>
      </c>
    </row>
    <row r="385" spans="1:17" x14ac:dyDescent="0.45">
      <c r="A385" s="26" t="str">
        <f>B385&amp;COUNTIF($B$2:B385,B385)</f>
        <v>134</v>
      </c>
      <c r="B385" s="30" t="str">
        <f>ソースデータ!$F385&amp;ソースデータ!$G385</f>
        <v/>
      </c>
      <c r="C385" s="41" t="s">
        <v>948</v>
      </c>
      <c r="D385" s="42" t="s">
        <v>829</v>
      </c>
      <c r="E385" s="42" t="s">
        <v>949</v>
      </c>
      <c r="F385" s="42"/>
      <c r="G385" s="43"/>
      <c r="H385" s="42" t="s">
        <v>743</v>
      </c>
      <c r="I385" s="42" t="s">
        <v>744</v>
      </c>
      <c r="J385" s="42" t="s">
        <v>950</v>
      </c>
      <c r="K385" s="42" t="s">
        <v>951</v>
      </c>
      <c r="L385" s="42" t="s">
        <v>19</v>
      </c>
      <c r="M385" s="42" t="s">
        <v>952</v>
      </c>
      <c r="N385" s="42" t="s">
        <v>953</v>
      </c>
      <c r="O385" s="42" t="s">
        <v>193</v>
      </c>
      <c r="P385" s="44">
        <v>9784535527577</v>
      </c>
      <c r="Q385" s="42" t="s">
        <v>749</v>
      </c>
    </row>
    <row r="386" spans="1:17" x14ac:dyDescent="0.45">
      <c r="A386" s="26" t="str">
        <f>B386&amp;COUNTIF($B$2:B386,B386)</f>
        <v>135</v>
      </c>
      <c r="B386" s="30" t="str">
        <f>ソースデータ!$F386&amp;ソースデータ!$G386</f>
        <v/>
      </c>
      <c r="C386" s="36" t="s">
        <v>954</v>
      </c>
      <c r="D386" s="37" t="s">
        <v>829</v>
      </c>
      <c r="E386" s="37" t="s">
        <v>949</v>
      </c>
      <c r="F386" s="37"/>
      <c r="G386" s="38"/>
      <c r="H386" s="37" t="s">
        <v>743</v>
      </c>
      <c r="I386" s="37" t="s">
        <v>744</v>
      </c>
      <c r="J386" s="37" t="s">
        <v>950</v>
      </c>
      <c r="K386" s="37" t="s">
        <v>951</v>
      </c>
      <c r="L386" s="37"/>
      <c r="M386" s="37" t="s">
        <v>955</v>
      </c>
      <c r="N386" s="37" t="s">
        <v>956</v>
      </c>
      <c r="O386" s="37" t="s">
        <v>91</v>
      </c>
      <c r="P386" s="40">
        <v>9784641115583</v>
      </c>
      <c r="Q386" s="37" t="s">
        <v>749</v>
      </c>
    </row>
    <row r="387" spans="1:17" x14ac:dyDescent="0.45">
      <c r="A387" s="26" t="str">
        <f>B387&amp;COUNTIF($B$2:B387,B387)</f>
        <v>月54</v>
      </c>
      <c r="B387" s="30" t="str">
        <f>ソースデータ!$F387&amp;ソースデータ!$G387</f>
        <v>月5</v>
      </c>
      <c r="C387" s="41" t="s">
        <v>957</v>
      </c>
      <c r="D387" s="42" t="s">
        <v>829</v>
      </c>
      <c r="E387" s="42" t="s">
        <v>327</v>
      </c>
      <c r="F387" s="42" t="s">
        <v>36</v>
      </c>
      <c r="G387" s="43">
        <v>5</v>
      </c>
      <c r="H387" s="42" t="s">
        <v>743</v>
      </c>
      <c r="I387" s="42" t="s">
        <v>744</v>
      </c>
      <c r="J387" s="42" t="s">
        <v>958</v>
      </c>
      <c r="K387" s="42" t="s">
        <v>959</v>
      </c>
      <c r="L387" s="42" t="s">
        <v>19</v>
      </c>
      <c r="M387" s="42" t="s">
        <v>960</v>
      </c>
      <c r="N387" s="42" t="s">
        <v>961</v>
      </c>
      <c r="O387" s="42" t="s">
        <v>810</v>
      </c>
      <c r="P387" s="44">
        <v>9784335359064</v>
      </c>
      <c r="Q387" s="42" t="s">
        <v>749</v>
      </c>
    </row>
    <row r="388" spans="1:17" x14ac:dyDescent="0.45">
      <c r="A388" s="26" t="str">
        <f>B388&amp;COUNTIF($B$2:B388,B388)</f>
        <v>月55</v>
      </c>
      <c r="B388" s="30" t="str">
        <f>ソースデータ!$F388&amp;ソースデータ!$G388</f>
        <v>月5</v>
      </c>
      <c r="C388" s="36" t="s">
        <v>962</v>
      </c>
      <c r="D388" s="37" t="s">
        <v>829</v>
      </c>
      <c r="E388" s="37" t="s">
        <v>327</v>
      </c>
      <c r="F388" s="37" t="s">
        <v>36</v>
      </c>
      <c r="G388" s="38">
        <v>5</v>
      </c>
      <c r="H388" s="37" t="s">
        <v>743</v>
      </c>
      <c r="I388" s="37" t="s">
        <v>744</v>
      </c>
      <c r="J388" s="37" t="s">
        <v>958</v>
      </c>
      <c r="K388" s="37" t="s">
        <v>959</v>
      </c>
      <c r="L388" s="37" t="s">
        <v>37</v>
      </c>
      <c r="M388" s="37" t="s">
        <v>963</v>
      </c>
      <c r="N388" s="37" t="s">
        <v>964</v>
      </c>
      <c r="O388" s="37" t="s">
        <v>91</v>
      </c>
      <c r="P388" s="40">
        <v>9784641115149</v>
      </c>
      <c r="Q388" s="37" t="s">
        <v>749</v>
      </c>
    </row>
    <row r="389" spans="1:17" x14ac:dyDescent="0.45">
      <c r="A389" s="26" t="str">
        <f>B389&amp;COUNTIF($B$2:B389,B389)</f>
        <v>月43</v>
      </c>
      <c r="B389" s="30" t="str">
        <f>ソースデータ!$F389&amp;ソースデータ!$G389</f>
        <v>月4</v>
      </c>
      <c r="C389" s="41" t="s">
        <v>965</v>
      </c>
      <c r="D389" s="42" t="s">
        <v>829</v>
      </c>
      <c r="E389" s="42" t="s">
        <v>327</v>
      </c>
      <c r="F389" s="42" t="s">
        <v>36</v>
      </c>
      <c r="G389" s="43">
        <v>4</v>
      </c>
      <c r="H389" s="42" t="s">
        <v>743</v>
      </c>
      <c r="I389" s="42" t="s">
        <v>744</v>
      </c>
      <c r="J389" s="42" t="s">
        <v>966</v>
      </c>
      <c r="K389" s="42" t="s">
        <v>967</v>
      </c>
      <c r="L389" s="42"/>
      <c r="M389" s="42" t="s">
        <v>968</v>
      </c>
      <c r="N389" s="42" t="s">
        <v>969</v>
      </c>
      <c r="O389" s="42" t="s">
        <v>91</v>
      </c>
      <c r="P389" s="44">
        <v>9784641115286</v>
      </c>
      <c r="Q389" s="42" t="s">
        <v>749</v>
      </c>
    </row>
    <row r="390" spans="1:17" x14ac:dyDescent="0.45">
      <c r="A390" s="26" t="str">
        <f>B390&amp;COUNTIF($B$2:B390,B390)</f>
        <v>月44</v>
      </c>
      <c r="B390" s="30" t="str">
        <f>ソースデータ!$F390&amp;ソースデータ!$G390</f>
        <v>月4</v>
      </c>
      <c r="C390" s="36" t="s">
        <v>970</v>
      </c>
      <c r="D390" s="37" t="s">
        <v>829</v>
      </c>
      <c r="E390" s="37" t="s">
        <v>327</v>
      </c>
      <c r="F390" s="37" t="s">
        <v>36</v>
      </c>
      <c r="G390" s="38">
        <v>4</v>
      </c>
      <c r="H390" s="37" t="s">
        <v>743</v>
      </c>
      <c r="I390" s="37" t="s">
        <v>744</v>
      </c>
      <c r="J390" s="37" t="s">
        <v>966</v>
      </c>
      <c r="K390" s="37" t="s">
        <v>967</v>
      </c>
      <c r="L390" s="37"/>
      <c r="M390" s="37" t="s">
        <v>971</v>
      </c>
      <c r="N390" s="37"/>
      <c r="O390" s="37"/>
      <c r="P390" s="40">
        <v>9784623096824</v>
      </c>
      <c r="Q390" s="37" t="s">
        <v>749</v>
      </c>
    </row>
    <row r="391" spans="1:17" x14ac:dyDescent="0.45">
      <c r="A391" s="26" t="str">
        <f>B391&amp;COUNTIF($B$2:B391,B391)</f>
        <v>月45</v>
      </c>
      <c r="B391" s="30" t="str">
        <f>ソースデータ!$F391&amp;ソースデータ!$G391</f>
        <v>月4</v>
      </c>
      <c r="C391" s="41" t="s">
        <v>972</v>
      </c>
      <c r="D391" s="42" t="s">
        <v>829</v>
      </c>
      <c r="E391" s="42" t="s">
        <v>327</v>
      </c>
      <c r="F391" s="42" t="s">
        <v>36</v>
      </c>
      <c r="G391" s="43">
        <v>4</v>
      </c>
      <c r="H391" s="42" t="s">
        <v>743</v>
      </c>
      <c r="I391" s="42" t="s">
        <v>744</v>
      </c>
      <c r="J391" s="42" t="s">
        <v>966</v>
      </c>
      <c r="K391" s="42" t="s">
        <v>967</v>
      </c>
      <c r="L391" s="42" t="s">
        <v>37</v>
      </c>
      <c r="M391" s="42" t="s">
        <v>973</v>
      </c>
      <c r="N391" s="42" t="s">
        <v>974</v>
      </c>
      <c r="O391" s="42" t="s">
        <v>91</v>
      </c>
      <c r="P391" s="44">
        <v>9784641144941</v>
      </c>
      <c r="Q391" s="42" t="s">
        <v>749</v>
      </c>
    </row>
    <row r="392" spans="1:17" x14ac:dyDescent="0.45">
      <c r="A392" s="26" t="str">
        <f>B392&amp;COUNTIF($B$2:B392,B392)</f>
        <v>136</v>
      </c>
      <c r="B392" s="30" t="str">
        <f>ソースデータ!$F392&amp;ソースデータ!$G392</f>
        <v/>
      </c>
      <c r="C392" s="36" t="s">
        <v>975</v>
      </c>
      <c r="D392" s="37" t="s">
        <v>976</v>
      </c>
      <c r="E392" s="37" t="s">
        <v>327</v>
      </c>
      <c r="F392" s="37"/>
      <c r="G392" s="38"/>
      <c r="H392" s="37" t="s">
        <v>743</v>
      </c>
      <c r="I392" s="37" t="s">
        <v>977</v>
      </c>
      <c r="J392" s="37" t="s">
        <v>978</v>
      </c>
      <c r="K392" s="37" t="s">
        <v>979</v>
      </c>
      <c r="L392" s="37"/>
      <c r="M392" s="37" t="s">
        <v>980</v>
      </c>
      <c r="N392" s="37" t="s">
        <v>981</v>
      </c>
      <c r="O392" s="37" t="s">
        <v>91</v>
      </c>
      <c r="P392" s="40">
        <v>9784641184497</v>
      </c>
      <c r="Q392" s="37" t="s">
        <v>749</v>
      </c>
    </row>
    <row r="393" spans="1:17" x14ac:dyDescent="0.45">
      <c r="A393" s="26" t="str">
        <f>B393&amp;COUNTIF($B$2:B393,B393)</f>
        <v>137</v>
      </c>
      <c r="B393" s="30" t="str">
        <f>ソースデータ!$F393&amp;ソースデータ!$G393</f>
        <v/>
      </c>
      <c r="C393" s="41" t="s">
        <v>982</v>
      </c>
      <c r="D393" s="42" t="s">
        <v>976</v>
      </c>
      <c r="E393" s="42" t="s">
        <v>327</v>
      </c>
      <c r="F393" s="42"/>
      <c r="G393" s="43"/>
      <c r="H393" s="42" t="s">
        <v>743</v>
      </c>
      <c r="I393" s="42" t="s">
        <v>977</v>
      </c>
      <c r="J393" s="42" t="s">
        <v>978</v>
      </c>
      <c r="K393" s="42" t="s">
        <v>979</v>
      </c>
      <c r="L393" s="42"/>
      <c r="M393" s="42" t="s">
        <v>983</v>
      </c>
      <c r="N393" s="42" t="s">
        <v>981</v>
      </c>
      <c r="O393" s="42" t="s">
        <v>984</v>
      </c>
      <c r="P393" s="44">
        <v>9784121024398</v>
      </c>
      <c r="Q393" s="42" t="s">
        <v>749</v>
      </c>
    </row>
    <row r="394" spans="1:17" x14ac:dyDescent="0.45">
      <c r="A394" s="26" t="str">
        <f>B394&amp;COUNTIF($B$2:B394,B394)</f>
        <v>138</v>
      </c>
      <c r="B394" s="30" t="str">
        <f>ソースデータ!$F394&amp;ソースデータ!$G394</f>
        <v/>
      </c>
      <c r="C394" s="36" t="s">
        <v>985</v>
      </c>
      <c r="D394" s="37" t="s">
        <v>976</v>
      </c>
      <c r="E394" s="37" t="s">
        <v>949</v>
      </c>
      <c r="F394" s="37"/>
      <c r="G394" s="38"/>
      <c r="H394" s="37" t="s">
        <v>743</v>
      </c>
      <c r="I394" s="37" t="s">
        <v>977</v>
      </c>
      <c r="J394" s="37" t="s">
        <v>986</v>
      </c>
      <c r="K394" s="37" t="s">
        <v>987</v>
      </c>
      <c r="L394" s="37"/>
      <c r="M394" s="37" t="s">
        <v>988</v>
      </c>
      <c r="N394" s="37" t="s">
        <v>989</v>
      </c>
      <c r="O394" s="37" t="s">
        <v>990</v>
      </c>
      <c r="P394" s="40">
        <v>9784771033443</v>
      </c>
      <c r="Q394" s="37" t="s">
        <v>749</v>
      </c>
    </row>
    <row r="395" spans="1:17" x14ac:dyDescent="0.45">
      <c r="A395" s="26" t="str">
        <f>B395&amp;COUNTIF($B$2:B395,B395)</f>
        <v>139</v>
      </c>
      <c r="B395" s="30" t="str">
        <f>ソースデータ!$F395&amp;ソースデータ!$G395</f>
        <v/>
      </c>
      <c r="C395" s="41" t="s">
        <v>991</v>
      </c>
      <c r="D395" s="42" t="s">
        <v>72</v>
      </c>
      <c r="E395" s="42" t="s">
        <v>204</v>
      </c>
      <c r="F395" s="42"/>
      <c r="G395" s="43"/>
      <c r="H395" s="42" t="s">
        <v>40</v>
      </c>
      <c r="I395" s="42" t="s">
        <v>992</v>
      </c>
      <c r="J395" s="42" t="s">
        <v>993</v>
      </c>
      <c r="K395" s="42" t="s">
        <v>994</v>
      </c>
      <c r="L395" s="42" t="s">
        <v>19</v>
      </c>
      <c r="M395" s="42" t="s">
        <v>995</v>
      </c>
      <c r="N395" s="42" t="s">
        <v>996</v>
      </c>
      <c r="O395" s="42" t="s">
        <v>997</v>
      </c>
      <c r="P395" s="44">
        <v>9784525103118</v>
      </c>
      <c r="Q395" s="42" t="s">
        <v>998</v>
      </c>
    </row>
    <row r="396" spans="1:17" x14ac:dyDescent="0.45">
      <c r="A396" s="26" t="str">
        <f>B396&amp;COUNTIF($B$2:B396,B396)</f>
        <v>140</v>
      </c>
      <c r="B396" s="30" t="str">
        <f>ソースデータ!$F396&amp;ソースデータ!$G396</f>
        <v/>
      </c>
      <c r="C396" s="36" t="s">
        <v>999</v>
      </c>
      <c r="D396" s="37" t="s">
        <v>72</v>
      </c>
      <c r="E396" s="37" t="s">
        <v>204</v>
      </c>
      <c r="F396" s="37"/>
      <c r="G396" s="38"/>
      <c r="H396" s="37" t="s">
        <v>40</v>
      </c>
      <c r="I396" s="37" t="s">
        <v>992</v>
      </c>
      <c r="J396" s="37" t="s">
        <v>993</v>
      </c>
      <c r="K396" s="37" t="s">
        <v>994</v>
      </c>
      <c r="L396" s="37" t="s">
        <v>37</v>
      </c>
      <c r="M396" s="37" t="s">
        <v>1000</v>
      </c>
      <c r="N396" s="37" t="s">
        <v>1001</v>
      </c>
      <c r="O396" s="37" t="s">
        <v>1002</v>
      </c>
      <c r="P396" s="40">
        <v>9784860346607</v>
      </c>
      <c r="Q396" s="37" t="s">
        <v>998</v>
      </c>
    </row>
    <row r="397" spans="1:17" x14ac:dyDescent="0.45">
      <c r="A397" s="26" t="str">
        <f>B397&amp;COUNTIF($B$2:B397,B397)</f>
        <v>141</v>
      </c>
      <c r="B397" s="30" t="str">
        <f>ソースデータ!$F397&amp;ソースデータ!$G397</f>
        <v/>
      </c>
      <c r="C397" s="41" t="s">
        <v>1003</v>
      </c>
      <c r="D397" s="42" t="s">
        <v>72</v>
      </c>
      <c r="E397" s="42" t="s">
        <v>204</v>
      </c>
      <c r="F397" s="42"/>
      <c r="G397" s="43"/>
      <c r="H397" s="42" t="s">
        <v>40</v>
      </c>
      <c r="I397" s="42" t="s">
        <v>992</v>
      </c>
      <c r="J397" s="42" t="s">
        <v>993</v>
      </c>
      <c r="K397" s="42" t="s">
        <v>994</v>
      </c>
      <c r="L397" s="42" t="s">
        <v>19</v>
      </c>
      <c r="M397" s="42" t="s">
        <v>1004</v>
      </c>
      <c r="N397" s="42" t="s">
        <v>1005</v>
      </c>
      <c r="O397" s="42" t="s">
        <v>1006</v>
      </c>
      <c r="P397" s="44">
        <v>9784260048583</v>
      </c>
      <c r="Q397" s="42" t="s">
        <v>998</v>
      </c>
    </row>
    <row r="398" spans="1:17" x14ac:dyDescent="0.45">
      <c r="A398" s="26" t="str">
        <f>B398&amp;COUNTIF($B$2:B398,B398)</f>
        <v>142</v>
      </c>
      <c r="B398" s="30" t="str">
        <f>ソースデータ!$F398&amp;ソースデータ!$G398</f>
        <v/>
      </c>
      <c r="C398" s="36" t="s">
        <v>1007</v>
      </c>
      <c r="D398" s="37" t="s">
        <v>72</v>
      </c>
      <c r="E398" s="37" t="s">
        <v>204</v>
      </c>
      <c r="F398" s="37"/>
      <c r="G398" s="38"/>
      <c r="H398" s="37" t="s">
        <v>40</v>
      </c>
      <c r="I398" s="37" t="s">
        <v>992</v>
      </c>
      <c r="J398" s="37" t="s">
        <v>993</v>
      </c>
      <c r="K398" s="37" t="s">
        <v>994</v>
      </c>
      <c r="L398" s="37" t="s">
        <v>19</v>
      </c>
      <c r="M398" s="37" t="s">
        <v>1008</v>
      </c>
      <c r="N398" s="37" t="s">
        <v>80</v>
      </c>
      <c r="O398" s="37" t="s">
        <v>1006</v>
      </c>
      <c r="P398" s="40">
        <v>9784260036986</v>
      </c>
      <c r="Q398" s="37" t="s">
        <v>998</v>
      </c>
    </row>
    <row r="399" spans="1:17" x14ac:dyDescent="0.45">
      <c r="A399" s="26" t="str">
        <f>B399&amp;COUNTIF($B$2:B399,B399)</f>
        <v>143</v>
      </c>
      <c r="B399" s="30" t="str">
        <f>ソースデータ!$F399&amp;ソースデータ!$G399</f>
        <v/>
      </c>
      <c r="C399" s="41" t="s">
        <v>1009</v>
      </c>
      <c r="D399" s="42" t="s">
        <v>72</v>
      </c>
      <c r="E399" s="42" t="s">
        <v>204</v>
      </c>
      <c r="F399" s="42"/>
      <c r="G399" s="43"/>
      <c r="H399" s="42" t="s">
        <v>40</v>
      </c>
      <c r="I399" s="42" t="s">
        <v>992</v>
      </c>
      <c r="J399" s="42" t="s">
        <v>993</v>
      </c>
      <c r="K399" s="42" t="s">
        <v>994</v>
      </c>
      <c r="L399" s="42" t="s">
        <v>37</v>
      </c>
      <c r="M399" s="42" t="s">
        <v>1010</v>
      </c>
      <c r="N399" s="42" t="s">
        <v>1011</v>
      </c>
      <c r="O399" s="42" t="s">
        <v>1002</v>
      </c>
      <c r="P399" s="44">
        <v>9784524230082</v>
      </c>
      <c r="Q399" s="42" t="s">
        <v>998</v>
      </c>
    </row>
    <row r="400" spans="1:17" x14ac:dyDescent="0.45">
      <c r="A400" s="26" t="str">
        <f>B400&amp;COUNTIF($B$2:B400,B400)</f>
        <v>144</v>
      </c>
      <c r="B400" s="30" t="str">
        <f>ソースデータ!$F400&amp;ソースデータ!$G400</f>
        <v/>
      </c>
      <c r="C400" s="36" t="s">
        <v>1012</v>
      </c>
      <c r="D400" s="37" t="s">
        <v>72</v>
      </c>
      <c r="E400" s="37" t="s">
        <v>204</v>
      </c>
      <c r="F400" s="37"/>
      <c r="G400" s="38"/>
      <c r="H400" s="37" t="s">
        <v>40</v>
      </c>
      <c r="I400" s="37" t="s">
        <v>992</v>
      </c>
      <c r="J400" s="37" t="s">
        <v>993</v>
      </c>
      <c r="K400" s="37" t="s">
        <v>994</v>
      </c>
      <c r="L400" s="37" t="s">
        <v>37</v>
      </c>
      <c r="M400" s="37" t="s">
        <v>1013</v>
      </c>
      <c r="N400" s="37" t="s">
        <v>1011</v>
      </c>
      <c r="O400" s="37" t="s">
        <v>1002</v>
      </c>
      <c r="P400" s="40">
        <v>9784524230099</v>
      </c>
      <c r="Q400" s="37" t="s">
        <v>998</v>
      </c>
    </row>
    <row r="401" spans="1:17" x14ac:dyDescent="0.45">
      <c r="A401" s="26" t="str">
        <f>B401&amp;COUNTIF($B$2:B401,B401)</f>
        <v>145</v>
      </c>
      <c r="B401" s="30" t="str">
        <f>ソースデータ!$F401&amp;ソースデータ!$G401</f>
        <v/>
      </c>
      <c r="C401" s="41" t="s">
        <v>1014</v>
      </c>
      <c r="D401" s="42" t="s">
        <v>72</v>
      </c>
      <c r="E401" s="42" t="s">
        <v>204</v>
      </c>
      <c r="F401" s="42"/>
      <c r="G401" s="43"/>
      <c r="H401" s="42" t="s">
        <v>40</v>
      </c>
      <c r="I401" s="42" t="s">
        <v>992</v>
      </c>
      <c r="J401" s="42" t="s">
        <v>1015</v>
      </c>
      <c r="K401" s="42" t="s">
        <v>1016</v>
      </c>
      <c r="L401" s="42" t="s">
        <v>19</v>
      </c>
      <c r="M401" s="42" t="s">
        <v>1017</v>
      </c>
      <c r="N401" s="42" t="s">
        <v>1018</v>
      </c>
      <c r="O401" s="42" t="s">
        <v>77</v>
      </c>
      <c r="P401" s="44">
        <v>9784524261758</v>
      </c>
      <c r="Q401" s="42" t="s">
        <v>998</v>
      </c>
    </row>
    <row r="402" spans="1:17" x14ac:dyDescent="0.45">
      <c r="A402" s="26" t="str">
        <f>B402&amp;COUNTIF($B$2:B402,B402)</f>
        <v>146</v>
      </c>
      <c r="B402" s="30" t="str">
        <f>ソースデータ!$F402&amp;ソースデータ!$G402</f>
        <v/>
      </c>
      <c r="C402" s="36" t="s">
        <v>1019</v>
      </c>
      <c r="D402" s="37" t="s">
        <v>72</v>
      </c>
      <c r="E402" s="37" t="s">
        <v>204</v>
      </c>
      <c r="F402" s="37"/>
      <c r="G402" s="38"/>
      <c r="H402" s="37" t="s">
        <v>40</v>
      </c>
      <c r="I402" s="37" t="s">
        <v>992</v>
      </c>
      <c r="J402" s="37" t="s">
        <v>1020</v>
      </c>
      <c r="K402" s="37" t="s">
        <v>1021</v>
      </c>
      <c r="L402" s="37" t="s">
        <v>19</v>
      </c>
      <c r="M402" s="37" t="s">
        <v>1022</v>
      </c>
      <c r="N402" s="37" t="s">
        <v>1023</v>
      </c>
      <c r="O402" s="37" t="s">
        <v>1024</v>
      </c>
      <c r="P402" s="40">
        <v>9784815730963</v>
      </c>
      <c r="Q402" s="37" t="s">
        <v>998</v>
      </c>
    </row>
    <row r="403" spans="1:17" x14ac:dyDescent="0.45">
      <c r="A403" s="26" t="str">
        <f>B403&amp;COUNTIF($B$2:B403,B403)</f>
        <v>147</v>
      </c>
      <c r="B403" s="30" t="str">
        <f>ソースデータ!$F403&amp;ソースデータ!$G403</f>
        <v/>
      </c>
      <c r="C403" s="41" t="s">
        <v>1025</v>
      </c>
      <c r="D403" s="42" t="s">
        <v>72</v>
      </c>
      <c r="E403" s="42" t="s">
        <v>204</v>
      </c>
      <c r="F403" s="42"/>
      <c r="G403" s="43"/>
      <c r="H403" s="42" t="s">
        <v>40</v>
      </c>
      <c r="I403" s="42" t="s">
        <v>992</v>
      </c>
      <c r="J403" s="42" t="s">
        <v>993</v>
      </c>
      <c r="K403" s="42" t="s">
        <v>994</v>
      </c>
      <c r="L403" s="42" t="s">
        <v>19</v>
      </c>
      <c r="M403" s="42" t="s">
        <v>1026</v>
      </c>
      <c r="N403" s="42" t="s">
        <v>1005</v>
      </c>
      <c r="O403" s="42" t="s">
        <v>1006</v>
      </c>
      <c r="P403" s="44">
        <v>9784260052153</v>
      </c>
      <c r="Q403" s="42" t="s">
        <v>998</v>
      </c>
    </row>
    <row r="404" spans="1:17" x14ac:dyDescent="0.45">
      <c r="A404" s="26" t="str">
        <f>B404&amp;COUNTIF($B$2:B404,B404)</f>
        <v>148</v>
      </c>
      <c r="B404" s="30" t="str">
        <f>ソースデータ!$F404&amp;ソースデータ!$G404</f>
        <v/>
      </c>
      <c r="C404" s="36" t="s">
        <v>1027</v>
      </c>
      <c r="D404" s="37" t="s">
        <v>420</v>
      </c>
      <c r="E404" s="37" t="s">
        <v>1028</v>
      </c>
      <c r="F404" s="37"/>
      <c r="G404" s="38"/>
      <c r="H404" s="37" t="s">
        <v>40</v>
      </c>
      <c r="I404" s="37" t="s">
        <v>992</v>
      </c>
      <c r="J404" s="37" t="s">
        <v>1029</v>
      </c>
      <c r="K404" s="37" t="s">
        <v>1030</v>
      </c>
      <c r="L404" s="37" t="s">
        <v>19</v>
      </c>
      <c r="M404" s="37" t="s">
        <v>1031</v>
      </c>
      <c r="N404" s="37" t="s">
        <v>1032</v>
      </c>
      <c r="O404" s="37" t="s">
        <v>1006</v>
      </c>
      <c r="P404" s="40">
        <v>9784260047661</v>
      </c>
      <c r="Q404" s="37" t="s">
        <v>998</v>
      </c>
    </row>
    <row r="405" spans="1:17" x14ac:dyDescent="0.45">
      <c r="A405" s="26" t="str">
        <f>B405&amp;COUNTIF($B$2:B405,B405)</f>
        <v>149</v>
      </c>
      <c r="B405" s="30" t="str">
        <f>ソースデータ!$F405&amp;ソースデータ!$G405</f>
        <v/>
      </c>
      <c r="C405" s="41" t="s">
        <v>1033</v>
      </c>
      <c r="D405" s="42" t="s">
        <v>420</v>
      </c>
      <c r="E405" s="42" t="s">
        <v>1028</v>
      </c>
      <c r="F405" s="42"/>
      <c r="G405" s="43"/>
      <c r="H405" s="42" t="s">
        <v>40</v>
      </c>
      <c r="I405" s="42" t="s">
        <v>992</v>
      </c>
      <c r="J405" s="42" t="s">
        <v>1034</v>
      </c>
      <c r="K405" s="42" t="s">
        <v>1035</v>
      </c>
      <c r="L405" s="42" t="s">
        <v>19</v>
      </c>
      <c r="M405" s="42" t="s">
        <v>1036</v>
      </c>
      <c r="N405" s="42" t="s">
        <v>1037</v>
      </c>
      <c r="O405" s="42" t="s">
        <v>1038</v>
      </c>
      <c r="P405" s="44">
        <v>9784758118750</v>
      </c>
      <c r="Q405" s="42" t="s">
        <v>998</v>
      </c>
    </row>
    <row r="406" spans="1:17" x14ac:dyDescent="0.45">
      <c r="A406" s="26" t="str">
        <f>B406&amp;COUNTIF($B$2:B406,B406)</f>
        <v>150</v>
      </c>
      <c r="B406" s="30" t="str">
        <f>ソースデータ!$F406&amp;ソースデータ!$G406</f>
        <v/>
      </c>
      <c r="C406" s="36" t="s">
        <v>1039</v>
      </c>
      <c r="D406" s="37" t="s">
        <v>538</v>
      </c>
      <c r="E406" s="37" t="s">
        <v>1040</v>
      </c>
      <c r="F406" s="37"/>
      <c r="G406" s="38"/>
      <c r="H406" s="37" t="s">
        <v>40</v>
      </c>
      <c r="I406" s="37" t="s">
        <v>992</v>
      </c>
      <c r="J406" s="37" t="s">
        <v>1041</v>
      </c>
      <c r="K406" s="37" t="s">
        <v>1042</v>
      </c>
      <c r="L406" s="37" t="s">
        <v>19</v>
      </c>
      <c r="M406" s="37" t="s">
        <v>1043</v>
      </c>
      <c r="N406" s="37" t="s">
        <v>1044</v>
      </c>
      <c r="O406" s="37" t="s">
        <v>77</v>
      </c>
      <c r="P406" s="40">
        <v>9784524204267</v>
      </c>
      <c r="Q406" s="37" t="s">
        <v>998</v>
      </c>
    </row>
    <row r="407" spans="1:17" x14ac:dyDescent="0.45">
      <c r="A407" s="26" t="str">
        <f>B407&amp;COUNTIF($B$2:B407,B407)</f>
        <v>151</v>
      </c>
      <c r="B407" s="30" t="str">
        <f>ソースデータ!$F407&amp;ソースデータ!$G407</f>
        <v/>
      </c>
      <c r="C407" s="41" t="s">
        <v>1045</v>
      </c>
      <c r="D407" s="42" t="s">
        <v>538</v>
      </c>
      <c r="E407" s="42" t="s">
        <v>1040</v>
      </c>
      <c r="F407" s="42"/>
      <c r="G407" s="43"/>
      <c r="H407" s="42" t="s">
        <v>40</v>
      </c>
      <c r="I407" s="42" t="s">
        <v>992</v>
      </c>
      <c r="J407" s="42" t="s">
        <v>1041</v>
      </c>
      <c r="K407" s="42" t="s">
        <v>1042</v>
      </c>
      <c r="L407" s="42" t="s">
        <v>19</v>
      </c>
      <c r="M407" s="42" t="s">
        <v>1046</v>
      </c>
      <c r="N407" s="42" t="s">
        <v>1047</v>
      </c>
      <c r="O407" s="42" t="s">
        <v>1006</v>
      </c>
      <c r="P407" s="44">
        <v>9784260049764</v>
      </c>
      <c r="Q407" s="42" t="s">
        <v>998</v>
      </c>
    </row>
    <row r="408" spans="1:17" x14ac:dyDescent="0.45">
      <c r="A408" s="26" t="str">
        <f>B408&amp;COUNTIF($B$2:B408,B408)</f>
        <v>152</v>
      </c>
      <c r="B408" s="30" t="str">
        <f>ソースデータ!$F408&amp;ソースデータ!$G408</f>
        <v/>
      </c>
      <c r="C408" s="36" t="s">
        <v>1048</v>
      </c>
      <c r="D408" s="37" t="s">
        <v>538</v>
      </c>
      <c r="E408" s="37" t="s">
        <v>1040</v>
      </c>
      <c r="F408" s="37"/>
      <c r="G408" s="38"/>
      <c r="H408" s="37" t="s">
        <v>40</v>
      </c>
      <c r="I408" s="37" t="s">
        <v>992</v>
      </c>
      <c r="J408" s="37" t="s">
        <v>1041</v>
      </c>
      <c r="K408" s="37" t="s">
        <v>1042</v>
      </c>
      <c r="L408" s="37" t="s">
        <v>19</v>
      </c>
      <c r="M408" s="37" t="s">
        <v>1049</v>
      </c>
      <c r="N408" s="37" t="s">
        <v>1042</v>
      </c>
      <c r="O408" s="37" t="s">
        <v>77</v>
      </c>
      <c r="P408" s="40">
        <v>9784524228591</v>
      </c>
      <c r="Q408" s="37" t="s">
        <v>998</v>
      </c>
    </row>
    <row r="409" spans="1:17" x14ac:dyDescent="0.45">
      <c r="A409" s="26" t="str">
        <f>B409&amp;COUNTIF($B$2:B409,B409)</f>
        <v>153</v>
      </c>
      <c r="B409" s="30" t="str">
        <f>ソースデータ!$F409&amp;ソースデータ!$G409</f>
        <v/>
      </c>
      <c r="C409" s="41" t="s">
        <v>1050</v>
      </c>
      <c r="D409" s="42" t="s">
        <v>538</v>
      </c>
      <c r="E409" s="42" t="s">
        <v>1040</v>
      </c>
      <c r="F409" s="42"/>
      <c r="G409" s="43"/>
      <c r="H409" s="42" t="s">
        <v>40</v>
      </c>
      <c r="I409" s="42" t="s">
        <v>992</v>
      </c>
      <c r="J409" s="42" t="s">
        <v>1041</v>
      </c>
      <c r="K409" s="42" t="s">
        <v>1042</v>
      </c>
      <c r="L409" s="42" t="s">
        <v>19</v>
      </c>
      <c r="M409" s="42" t="s">
        <v>1051</v>
      </c>
      <c r="N409" s="42" t="s">
        <v>1052</v>
      </c>
      <c r="O409" s="42" t="s">
        <v>77</v>
      </c>
      <c r="P409" s="44">
        <v>9784524228218</v>
      </c>
      <c r="Q409" s="42" t="s">
        <v>998</v>
      </c>
    </row>
    <row r="410" spans="1:17" x14ac:dyDescent="0.45">
      <c r="A410" s="26" t="str">
        <f>B410&amp;COUNTIF($B$2:B410,B410)</f>
        <v>154</v>
      </c>
      <c r="B410" s="30" t="str">
        <f>ソースデータ!$F410&amp;ソースデータ!$G410</f>
        <v/>
      </c>
      <c r="C410" s="36" t="s">
        <v>1053</v>
      </c>
      <c r="D410" s="37" t="s">
        <v>18</v>
      </c>
      <c r="E410" s="37" t="s">
        <v>102</v>
      </c>
      <c r="F410" s="37"/>
      <c r="G410" s="38"/>
      <c r="H410" s="37" t="s">
        <v>40</v>
      </c>
      <c r="I410" s="37" t="s">
        <v>44</v>
      </c>
      <c r="J410" s="37" t="s">
        <v>1054</v>
      </c>
      <c r="K410" s="37" t="s">
        <v>1055</v>
      </c>
      <c r="L410" s="37" t="s">
        <v>19</v>
      </c>
      <c r="M410" s="37" t="s">
        <v>1056</v>
      </c>
      <c r="N410" s="37" t="s">
        <v>1057</v>
      </c>
      <c r="O410" s="37" t="s">
        <v>1058</v>
      </c>
      <c r="P410" s="40">
        <v>9784867490105</v>
      </c>
      <c r="Q410" s="37" t="s">
        <v>998</v>
      </c>
    </row>
    <row r="411" spans="1:17" x14ac:dyDescent="0.45">
      <c r="A411" s="26" t="str">
        <f>B411&amp;COUNTIF($B$2:B411,B411)</f>
        <v>155</v>
      </c>
      <c r="B411" s="30" t="str">
        <f>ソースデータ!$F411&amp;ソースデータ!$G411</f>
        <v/>
      </c>
      <c r="C411" s="41" t="s">
        <v>1059</v>
      </c>
      <c r="D411" s="42" t="s">
        <v>18</v>
      </c>
      <c r="E411" s="42" t="s">
        <v>102</v>
      </c>
      <c r="F411" s="42"/>
      <c r="G411" s="43"/>
      <c r="H411" s="42" t="s">
        <v>40</v>
      </c>
      <c r="I411" s="42" t="s">
        <v>44</v>
      </c>
      <c r="J411" s="42" t="s">
        <v>1060</v>
      </c>
      <c r="K411" s="42" t="s">
        <v>1055</v>
      </c>
      <c r="L411" s="42" t="s">
        <v>19</v>
      </c>
      <c r="M411" s="42" t="s">
        <v>1061</v>
      </c>
      <c r="N411" s="42" t="s">
        <v>1062</v>
      </c>
      <c r="O411" s="42" t="s">
        <v>1063</v>
      </c>
      <c r="P411" s="44">
        <v>9784830602313</v>
      </c>
      <c r="Q411" s="42" t="s">
        <v>998</v>
      </c>
    </row>
    <row r="412" spans="1:17" x14ac:dyDescent="0.45">
      <c r="A412" s="26" t="str">
        <f>B412&amp;COUNTIF($B$2:B412,B412)</f>
        <v>156</v>
      </c>
      <c r="B412" s="30" t="str">
        <f>ソースデータ!$F412&amp;ソースデータ!$G412</f>
        <v/>
      </c>
      <c r="C412" s="36" t="s">
        <v>1064</v>
      </c>
      <c r="D412" s="37" t="s">
        <v>18</v>
      </c>
      <c r="E412" s="37" t="s">
        <v>102</v>
      </c>
      <c r="F412" s="37"/>
      <c r="G412" s="38"/>
      <c r="H412" s="37" t="s">
        <v>40</v>
      </c>
      <c r="I412" s="37" t="s">
        <v>44</v>
      </c>
      <c r="J412" s="37" t="s">
        <v>1054</v>
      </c>
      <c r="K412" s="37" t="s">
        <v>1055</v>
      </c>
      <c r="L412" s="37" t="s">
        <v>19</v>
      </c>
      <c r="M412" s="37" t="s">
        <v>1065</v>
      </c>
      <c r="N412" s="37" t="s">
        <v>1066</v>
      </c>
      <c r="O412" s="37" t="s">
        <v>77</v>
      </c>
      <c r="P412" s="40">
        <v>9784524230723</v>
      </c>
      <c r="Q412" s="37" t="s">
        <v>998</v>
      </c>
    </row>
    <row r="413" spans="1:17" x14ac:dyDescent="0.45">
      <c r="A413" s="26" t="str">
        <f>B413&amp;COUNTIF($B$2:B413,B413)</f>
        <v>157</v>
      </c>
      <c r="B413" s="30" t="str">
        <f>ソースデータ!$F413&amp;ソースデータ!$G413</f>
        <v/>
      </c>
      <c r="C413" s="41" t="s">
        <v>1067</v>
      </c>
      <c r="D413" s="42" t="s">
        <v>72</v>
      </c>
      <c r="E413" s="42" t="s">
        <v>204</v>
      </c>
      <c r="F413" s="42"/>
      <c r="G413" s="43"/>
      <c r="H413" s="42" t="s">
        <v>40</v>
      </c>
      <c r="I413" s="42" t="s">
        <v>44</v>
      </c>
      <c r="J413" s="42" t="s">
        <v>1068</v>
      </c>
      <c r="K413" s="42" t="s">
        <v>1069</v>
      </c>
      <c r="L413" s="42" t="s">
        <v>19</v>
      </c>
      <c r="M413" s="42" t="s">
        <v>1070</v>
      </c>
      <c r="N413" s="42" t="s">
        <v>1071</v>
      </c>
      <c r="O413" s="42" t="s">
        <v>1006</v>
      </c>
      <c r="P413" s="44">
        <v>9784260042130</v>
      </c>
      <c r="Q413" s="42" t="s">
        <v>998</v>
      </c>
    </row>
    <row r="414" spans="1:17" x14ac:dyDescent="0.45">
      <c r="A414" s="26" t="str">
        <f>B414&amp;COUNTIF($B$2:B414,B414)</f>
        <v>158</v>
      </c>
      <c r="B414" s="30" t="str">
        <f>ソースデータ!$F414&amp;ソースデータ!$G414</f>
        <v/>
      </c>
      <c r="C414" s="36" t="s">
        <v>1072</v>
      </c>
      <c r="D414" s="37" t="s">
        <v>72</v>
      </c>
      <c r="E414" s="37" t="s">
        <v>204</v>
      </c>
      <c r="F414" s="37"/>
      <c r="G414" s="38"/>
      <c r="H414" s="37" t="s">
        <v>40</v>
      </c>
      <c r="I414" s="37" t="s">
        <v>44</v>
      </c>
      <c r="J414" s="37" t="s">
        <v>1068</v>
      </c>
      <c r="K414" s="37" t="s">
        <v>1069</v>
      </c>
      <c r="L414" s="37" t="s">
        <v>19</v>
      </c>
      <c r="M414" s="37" t="s">
        <v>1073</v>
      </c>
      <c r="N414" s="37" t="s">
        <v>1071</v>
      </c>
      <c r="O414" s="37" t="s">
        <v>1006</v>
      </c>
      <c r="P414" s="40">
        <v>9784260042147</v>
      </c>
      <c r="Q414" s="37" t="s">
        <v>998</v>
      </c>
    </row>
    <row r="415" spans="1:17" x14ac:dyDescent="0.45">
      <c r="A415" s="26" t="str">
        <f>B415&amp;COUNTIF($B$2:B415,B415)</f>
        <v>159</v>
      </c>
      <c r="B415" s="30" t="str">
        <f>ソースデータ!$F415&amp;ソースデータ!$G415</f>
        <v/>
      </c>
      <c r="C415" s="41" t="s">
        <v>1074</v>
      </c>
      <c r="D415" s="42" t="s">
        <v>72</v>
      </c>
      <c r="E415" s="42" t="s">
        <v>204</v>
      </c>
      <c r="F415" s="42"/>
      <c r="G415" s="43"/>
      <c r="H415" s="42" t="s">
        <v>40</v>
      </c>
      <c r="I415" s="42" t="s">
        <v>44</v>
      </c>
      <c r="J415" s="42" t="s">
        <v>1075</v>
      </c>
      <c r="K415" s="42" t="s">
        <v>1076</v>
      </c>
      <c r="L415" s="42" t="s">
        <v>37</v>
      </c>
      <c r="M415" s="42" t="s">
        <v>1077</v>
      </c>
      <c r="N415" s="42" t="s">
        <v>1078</v>
      </c>
      <c r="O415" s="42" t="s">
        <v>1079</v>
      </c>
      <c r="P415" s="44">
        <v>9784874022283</v>
      </c>
      <c r="Q415" s="42" t="s">
        <v>998</v>
      </c>
    </row>
    <row r="416" spans="1:17" x14ac:dyDescent="0.45">
      <c r="A416" s="26" t="str">
        <f>B416&amp;COUNTIF($B$2:B416,B416)</f>
        <v>160</v>
      </c>
      <c r="B416" s="30" t="str">
        <f>ソースデータ!$F416&amp;ソースデータ!$G416</f>
        <v/>
      </c>
      <c r="C416" s="36" t="s">
        <v>1080</v>
      </c>
      <c r="D416" s="37" t="s">
        <v>72</v>
      </c>
      <c r="E416" s="37" t="s">
        <v>204</v>
      </c>
      <c r="F416" s="37"/>
      <c r="G416" s="38"/>
      <c r="H416" s="37" t="s">
        <v>40</v>
      </c>
      <c r="I416" s="37" t="s">
        <v>44</v>
      </c>
      <c r="J416" s="37" t="s">
        <v>1081</v>
      </c>
      <c r="K416" s="37" t="s">
        <v>1082</v>
      </c>
      <c r="L416" s="37" t="s">
        <v>19</v>
      </c>
      <c r="M416" s="37" t="s">
        <v>1083</v>
      </c>
      <c r="N416" s="37" t="s">
        <v>1084</v>
      </c>
      <c r="O416" s="37" t="s">
        <v>1085</v>
      </c>
      <c r="P416" s="40">
        <v>2221058900526</v>
      </c>
      <c r="Q416" s="37" t="s">
        <v>998</v>
      </c>
    </row>
    <row r="417" spans="1:17" x14ac:dyDescent="0.45">
      <c r="A417" s="26" t="str">
        <f>B417&amp;COUNTIF($B$2:B417,B417)</f>
        <v>161</v>
      </c>
      <c r="B417" s="30" t="str">
        <f>ソースデータ!$F417&amp;ソースデータ!$G417</f>
        <v/>
      </c>
      <c r="C417" s="41" t="s">
        <v>1086</v>
      </c>
      <c r="D417" s="42" t="s">
        <v>72</v>
      </c>
      <c r="E417" s="42" t="s">
        <v>204</v>
      </c>
      <c r="F417" s="42"/>
      <c r="G417" s="43"/>
      <c r="H417" s="42" t="s">
        <v>40</v>
      </c>
      <c r="I417" s="42" t="s">
        <v>44</v>
      </c>
      <c r="J417" s="42" t="s">
        <v>1087</v>
      </c>
      <c r="K417" s="42" t="s">
        <v>1082</v>
      </c>
      <c r="L417" s="42" t="s">
        <v>19</v>
      </c>
      <c r="M417" s="42" t="s">
        <v>1088</v>
      </c>
      <c r="N417" s="42" t="s">
        <v>1089</v>
      </c>
      <c r="O417" s="42" t="s">
        <v>1090</v>
      </c>
      <c r="P417" s="44">
        <v>9784758306966</v>
      </c>
      <c r="Q417" s="42" t="s">
        <v>998</v>
      </c>
    </row>
    <row r="418" spans="1:17" x14ac:dyDescent="0.45">
      <c r="A418" s="26" t="str">
        <f>B418&amp;COUNTIF($B$2:B418,B418)</f>
        <v>162</v>
      </c>
      <c r="B418" s="30" t="str">
        <f>ソースデータ!$F418&amp;ソースデータ!$G418</f>
        <v/>
      </c>
      <c r="C418" s="36" t="s">
        <v>1091</v>
      </c>
      <c r="D418" s="37" t="s">
        <v>72</v>
      </c>
      <c r="E418" s="37" t="s">
        <v>204</v>
      </c>
      <c r="F418" s="37"/>
      <c r="G418" s="38"/>
      <c r="H418" s="37" t="s">
        <v>40</v>
      </c>
      <c r="I418" s="37" t="s">
        <v>44</v>
      </c>
      <c r="J418" s="37" t="s">
        <v>1087</v>
      </c>
      <c r="K418" s="37" t="s">
        <v>1082</v>
      </c>
      <c r="L418" s="37" t="s">
        <v>19</v>
      </c>
      <c r="M418" s="37" t="s">
        <v>1092</v>
      </c>
      <c r="N418" s="37" t="s">
        <v>1089</v>
      </c>
      <c r="O418" s="37" t="s">
        <v>1090</v>
      </c>
      <c r="P418" s="40">
        <v>9784758306867</v>
      </c>
      <c r="Q418" s="37" t="s">
        <v>998</v>
      </c>
    </row>
    <row r="419" spans="1:17" x14ac:dyDescent="0.45">
      <c r="A419" s="26" t="str">
        <f>B419&amp;COUNTIF($B$2:B419,B419)</f>
        <v>163</v>
      </c>
      <c r="B419" s="30" t="str">
        <f>ソースデータ!$F419&amp;ソースデータ!$G419</f>
        <v/>
      </c>
      <c r="C419" s="41" t="s">
        <v>1093</v>
      </c>
      <c r="D419" s="42" t="s">
        <v>72</v>
      </c>
      <c r="E419" s="42" t="s">
        <v>204</v>
      </c>
      <c r="F419" s="42"/>
      <c r="G419" s="43"/>
      <c r="H419" s="42" t="s">
        <v>40</v>
      </c>
      <c r="I419" s="42" t="s">
        <v>44</v>
      </c>
      <c r="J419" s="42" t="s">
        <v>1094</v>
      </c>
      <c r="K419" s="42" t="s">
        <v>1095</v>
      </c>
      <c r="L419" s="42" t="s">
        <v>19</v>
      </c>
      <c r="M419" s="42" t="s">
        <v>1096</v>
      </c>
      <c r="N419" s="42" t="s">
        <v>1097</v>
      </c>
      <c r="O419" s="42" t="s">
        <v>77</v>
      </c>
      <c r="P419" s="44">
        <v>9784524249343</v>
      </c>
      <c r="Q419" s="42" t="s">
        <v>998</v>
      </c>
    </row>
    <row r="420" spans="1:17" x14ac:dyDescent="0.45">
      <c r="A420" s="26" t="str">
        <f>B420&amp;COUNTIF($B$2:B420,B420)</f>
        <v>164</v>
      </c>
      <c r="B420" s="30" t="str">
        <f>ソースデータ!$F420&amp;ソースデータ!$G420</f>
        <v/>
      </c>
      <c r="C420" s="36" t="s">
        <v>1098</v>
      </c>
      <c r="D420" s="37" t="s">
        <v>72</v>
      </c>
      <c r="E420" s="37" t="s">
        <v>204</v>
      </c>
      <c r="F420" s="37"/>
      <c r="G420" s="38"/>
      <c r="H420" s="37" t="s">
        <v>40</v>
      </c>
      <c r="I420" s="37" t="s">
        <v>44</v>
      </c>
      <c r="J420" s="37" t="s">
        <v>1099</v>
      </c>
      <c r="K420" s="37" t="s">
        <v>1100</v>
      </c>
      <c r="L420" s="37" t="s">
        <v>19</v>
      </c>
      <c r="M420" s="37" t="s">
        <v>1101</v>
      </c>
      <c r="N420" s="37" t="s">
        <v>1102</v>
      </c>
      <c r="O420" s="37" t="s">
        <v>1103</v>
      </c>
      <c r="P420" s="40">
        <v>9784263223819</v>
      </c>
      <c r="Q420" s="37" t="s">
        <v>998</v>
      </c>
    </row>
    <row r="421" spans="1:17" x14ac:dyDescent="0.45">
      <c r="A421" s="26" t="str">
        <f>B421&amp;COUNTIF($B$2:B421,B421)</f>
        <v>165</v>
      </c>
      <c r="B421" s="30" t="str">
        <f>ソースデータ!$F421&amp;ソースデータ!$G421</f>
        <v/>
      </c>
      <c r="C421" s="41" t="s">
        <v>1104</v>
      </c>
      <c r="D421" s="42" t="s">
        <v>72</v>
      </c>
      <c r="E421" s="42" t="s">
        <v>204</v>
      </c>
      <c r="F421" s="42"/>
      <c r="G421" s="43"/>
      <c r="H421" s="42" t="s">
        <v>40</v>
      </c>
      <c r="I421" s="42" t="s">
        <v>44</v>
      </c>
      <c r="J421" s="42" t="s">
        <v>1105</v>
      </c>
      <c r="K421" s="42" t="s">
        <v>1106</v>
      </c>
      <c r="L421" s="42" t="s">
        <v>37</v>
      </c>
      <c r="M421" s="42" t="s">
        <v>1107</v>
      </c>
      <c r="N421" s="42" t="s">
        <v>1108</v>
      </c>
      <c r="O421" s="42" t="s">
        <v>997</v>
      </c>
      <c r="P421" s="44">
        <v>9784525167547</v>
      </c>
      <c r="Q421" s="42" t="s">
        <v>998</v>
      </c>
    </row>
    <row r="422" spans="1:17" x14ac:dyDescent="0.45">
      <c r="A422" s="26" t="str">
        <f>B422&amp;COUNTIF($B$2:B422,B422)</f>
        <v>166</v>
      </c>
      <c r="B422" s="30" t="str">
        <f>ソースデータ!$F422&amp;ソースデータ!$G422</f>
        <v/>
      </c>
      <c r="C422" s="36" t="s">
        <v>1109</v>
      </c>
      <c r="D422" s="37" t="s">
        <v>72</v>
      </c>
      <c r="E422" s="37" t="s">
        <v>204</v>
      </c>
      <c r="F422" s="37"/>
      <c r="G422" s="38"/>
      <c r="H422" s="37" t="s">
        <v>40</v>
      </c>
      <c r="I422" s="37" t="s">
        <v>44</v>
      </c>
      <c r="J422" s="37" t="s">
        <v>1110</v>
      </c>
      <c r="K422" s="37" t="s">
        <v>1111</v>
      </c>
      <c r="L422" s="37" t="s">
        <v>19</v>
      </c>
      <c r="M422" s="37" t="s">
        <v>1112</v>
      </c>
      <c r="N422" s="37" t="s">
        <v>1113</v>
      </c>
      <c r="O422" s="37" t="s">
        <v>1103</v>
      </c>
      <c r="P422" s="40">
        <v>9784263223802</v>
      </c>
      <c r="Q422" s="37" t="s">
        <v>998</v>
      </c>
    </row>
    <row r="423" spans="1:17" x14ac:dyDescent="0.45">
      <c r="A423" s="26" t="str">
        <f>B423&amp;COUNTIF($B$2:B423,B423)</f>
        <v>167</v>
      </c>
      <c r="B423" s="30" t="str">
        <f>ソースデータ!$F423&amp;ソースデータ!$G423</f>
        <v/>
      </c>
      <c r="C423" s="41" t="s">
        <v>1114</v>
      </c>
      <c r="D423" s="42" t="s">
        <v>72</v>
      </c>
      <c r="E423" s="42" t="s">
        <v>204</v>
      </c>
      <c r="F423" s="42"/>
      <c r="G423" s="43"/>
      <c r="H423" s="42" t="s">
        <v>40</v>
      </c>
      <c r="I423" s="42" t="s">
        <v>44</v>
      </c>
      <c r="J423" s="42" t="s">
        <v>1110</v>
      </c>
      <c r="K423" s="42" t="s">
        <v>1111</v>
      </c>
      <c r="L423" s="42" t="s">
        <v>37</v>
      </c>
      <c r="M423" s="42" t="s">
        <v>1115</v>
      </c>
      <c r="N423" s="42" t="s">
        <v>1116</v>
      </c>
      <c r="O423" s="42" t="s">
        <v>77</v>
      </c>
      <c r="P423" s="44">
        <v>9784524246595</v>
      </c>
      <c r="Q423" s="42" t="s">
        <v>998</v>
      </c>
    </row>
    <row r="424" spans="1:17" x14ac:dyDescent="0.45">
      <c r="A424" s="26" t="str">
        <f>B424&amp;COUNTIF($B$2:B424,B424)</f>
        <v>168</v>
      </c>
      <c r="B424" s="30" t="str">
        <f>ソースデータ!$F424&amp;ソースデータ!$G424</f>
        <v/>
      </c>
      <c r="C424" s="36" t="s">
        <v>1117</v>
      </c>
      <c r="D424" s="37" t="s">
        <v>72</v>
      </c>
      <c r="E424" s="37" t="s">
        <v>204</v>
      </c>
      <c r="F424" s="37"/>
      <c r="G424" s="38"/>
      <c r="H424" s="37" t="s">
        <v>40</v>
      </c>
      <c r="I424" s="37" t="s">
        <v>44</v>
      </c>
      <c r="J424" s="37" t="s">
        <v>1118</v>
      </c>
      <c r="K424" s="37" t="s">
        <v>1119</v>
      </c>
      <c r="L424" s="37" t="s">
        <v>19</v>
      </c>
      <c r="M424" s="37" t="s">
        <v>1120</v>
      </c>
      <c r="N424" s="37" t="s">
        <v>1121</v>
      </c>
      <c r="O424" s="37" t="s">
        <v>1006</v>
      </c>
      <c r="P424" s="40">
        <v>9784260047012</v>
      </c>
      <c r="Q424" s="37" t="s">
        <v>998</v>
      </c>
    </row>
    <row r="425" spans="1:17" x14ac:dyDescent="0.45">
      <c r="A425" s="26" t="str">
        <f>B425&amp;COUNTIF($B$2:B425,B425)</f>
        <v>169</v>
      </c>
      <c r="B425" s="30" t="str">
        <f>ソースデータ!$F425&amp;ソースデータ!$G425</f>
        <v/>
      </c>
      <c r="C425" s="41" t="s">
        <v>1122</v>
      </c>
      <c r="D425" s="42" t="s">
        <v>72</v>
      </c>
      <c r="E425" s="42" t="s">
        <v>204</v>
      </c>
      <c r="F425" s="42"/>
      <c r="G425" s="43"/>
      <c r="H425" s="42" t="s">
        <v>40</v>
      </c>
      <c r="I425" s="42" t="s">
        <v>44</v>
      </c>
      <c r="J425" s="42" t="s">
        <v>1123</v>
      </c>
      <c r="K425" s="42" t="s">
        <v>1124</v>
      </c>
      <c r="L425" s="42" t="s">
        <v>19</v>
      </c>
      <c r="M425" s="42" t="s">
        <v>1125</v>
      </c>
      <c r="N425" s="42" t="s">
        <v>1126</v>
      </c>
      <c r="O425" s="42" t="s">
        <v>1090</v>
      </c>
      <c r="P425" s="44">
        <v>9784758319164</v>
      </c>
      <c r="Q425" s="42" t="s">
        <v>998</v>
      </c>
    </row>
    <row r="426" spans="1:17" x14ac:dyDescent="0.45">
      <c r="A426" s="26" t="str">
        <f>B426&amp;COUNTIF($B$2:B426,B426)</f>
        <v>170</v>
      </c>
      <c r="B426" s="30" t="str">
        <f>ソースデータ!$F426&amp;ソースデータ!$G426</f>
        <v/>
      </c>
      <c r="C426" s="36" t="s">
        <v>1127</v>
      </c>
      <c r="D426" s="37" t="s">
        <v>72</v>
      </c>
      <c r="E426" s="37" t="s">
        <v>204</v>
      </c>
      <c r="F426" s="37"/>
      <c r="G426" s="38"/>
      <c r="H426" s="37" t="s">
        <v>40</v>
      </c>
      <c r="I426" s="37" t="s">
        <v>44</v>
      </c>
      <c r="J426" s="37" t="s">
        <v>1123</v>
      </c>
      <c r="K426" s="37" t="s">
        <v>1124</v>
      </c>
      <c r="L426" s="37" t="s">
        <v>37</v>
      </c>
      <c r="M426" s="37" t="s">
        <v>1128</v>
      </c>
      <c r="N426" s="37" t="s">
        <v>1129</v>
      </c>
      <c r="O426" s="37" t="s">
        <v>77</v>
      </c>
      <c r="P426" s="40">
        <v>9784524403820</v>
      </c>
      <c r="Q426" s="37" t="s">
        <v>998</v>
      </c>
    </row>
    <row r="427" spans="1:17" x14ac:dyDescent="0.45">
      <c r="A427" s="26" t="str">
        <f>B427&amp;COUNTIF($B$2:B427,B427)</f>
        <v>171</v>
      </c>
      <c r="B427" s="30" t="str">
        <f>ソースデータ!$F427&amp;ソースデータ!$G427</f>
        <v/>
      </c>
      <c r="C427" s="41" t="s">
        <v>1130</v>
      </c>
      <c r="D427" s="42" t="s">
        <v>72</v>
      </c>
      <c r="E427" s="42" t="s">
        <v>204</v>
      </c>
      <c r="F427" s="42"/>
      <c r="G427" s="43"/>
      <c r="H427" s="42" t="s">
        <v>40</v>
      </c>
      <c r="I427" s="42" t="s">
        <v>44</v>
      </c>
      <c r="J427" s="42" t="s">
        <v>1131</v>
      </c>
      <c r="K427" s="42" t="s">
        <v>1132</v>
      </c>
      <c r="L427" s="42" t="s">
        <v>19</v>
      </c>
      <c r="M427" s="42" t="s">
        <v>1133</v>
      </c>
      <c r="N427" s="42" t="s">
        <v>1134</v>
      </c>
      <c r="O427" s="42" t="s">
        <v>235</v>
      </c>
      <c r="P427" s="44">
        <v>9784627057425</v>
      </c>
      <c r="Q427" s="42" t="s">
        <v>998</v>
      </c>
    </row>
    <row r="428" spans="1:17" x14ac:dyDescent="0.45">
      <c r="A428" s="26" t="str">
        <f>B428&amp;COUNTIF($B$2:B428,B428)</f>
        <v>172</v>
      </c>
      <c r="B428" s="30" t="str">
        <f>ソースデータ!$F428&amp;ソースデータ!$G428</f>
        <v/>
      </c>
      <c r="C428" s="36" t="s">
        <v>1135</v>
      </c>
      <c r="D428" s="37" t="s">
        <v>72</v>
      </c>
      <c r="E428" s="37" t="s">
        <v>204</v>
      </c>
      <c r="F428" s="37"/>
      <c r="G428" s="38"/>
      <c r="H428" s="37" t="s">
        <v>40</v>
      </c>
      <c r="I428" s="37" t="s">
        <v>44</v>
      </c>
      <c r="J428" s="37" t="s">
        <v>1136</v>
      </c>
      <c r="K428" s="37" t="s">
        <v>1137</v>
      </c>
      <c r="L428" s="37" t="s">
        <v>19</v>
      </c>
      <c r="M428" s="37" t="s">
        <v>1138</v>
      </c>
      <c r="N428" s="37" t="s">
        <v>1139</v>
      </c>
      <c r="O428" s="37" t="s">
        <v>1140</v>
      </c>
      <c r="P428" s="40">
        <v>9784805856246</v>
      </c>
      <c r="Q428" s="37" t="s">
        <v>998</v>
      </c>
    </row>
    <row r="429" spans="1:17" x14ac:dyDescent="0.45">
      <c r="A429" s="26" t="str">
        <f>B429&amp;COUNTIF($B$2:B429,B429)</f>
        <v>173</v>
      </c>
      <c r="B429" s="30" t="str">
        <f>ソースデータ!$F429&amp;ソースデータ!$G429</f>
        <v/>
      </c>
      <c r="C429" s="41" t="s">
        <v>1141</v>
      </c>
      <c r="D429" s="42" t="s">
        <v>72</v>
      </c>
      <c r="E429" s="42" t="s">
        <v>204</v>
      </c>
      <c r="F429" s="42"/>
      <c r="G429" s="43"/>
      <c r="H429" s="42" t="s">
        <v>40</v>
      </c>
      <c r="I429" s="42" t="s">
        <v>44</v>
      </c>
      <c r="J429" s="42" t="s">
        <v>1136</v>
      </c>
      <c r="K429" s="42" t="s">
        <v>1137</v>
      </c>
      <c r="L429" s="42" t="s">
        <v>37</v>
      </c>
      <c r="M429" s="42" t="s">
        <v>1142</v>
      </c>
      <c r="N429" s="42" t="s">
        <v>1143</v>
      </c>
      <c r="O429" s="42" t="s">
        <v>1143</v>
      </c>
      <c r="P429" s="44">
        <v>4910038540835</v>
      </c>
      <c r="Q429" s="42" t="s">
        <v>998</v>
      </c>
    </row>
    <row r="430" spans="1:17" x14ac:dyDescent="0.45">
      <c r="A430" s="26" t="str">
        <f>B430&amp;COUNTIF($B$2:B430,B430)</f>
        <v>174</v>
      </c>
      <c r="B430" s="30" t="str">
        <f>ソースデータ!$F430&amp;ソースデータ!$G430</f>
        <v/>
      </c>
      <c r="C430" s="36" t="s">
        <v>1144</v>
      </c>
      <c r="D430" s="37" t="s">
        <v>72</v>
      </c>
      <c r="E430" s="37" t="s">
        <v>204</v>
      </c>
      <c r="F430" s="37"/>
      <c r="G430" s="38"/>
      <c r="H430" s="37" t="s">
        <v>40</v>
      </c>
      <c r="I430" s="37" t="s">
        <v>44</v>
      </c>
      <c r="J430" s="37" t="s">
        <v>1145</v>
      </c>
      <c r="K430" s="37" t="s">
        <v>1146</v>
      </c>
      <c r="L430" s="37" t="s">
        <v>19</v>
      </c>
      <c r="M430" s="37" t="s">
        <v>1147</v>
      </c>
      <c r="N430" s="37" t="s">
        <v>1148</v>
      </c>
      <c r="O430" s="37" t="s">
        <v>1149</v>
      </c>
      <c r="P430" s="40">
        <v>9784896327816</v>
      </c>
      <c r="Q430" s="37" t="s">
        <v>998</v>
      </c>
    </row>
    <row r="431" spans="1:17" x14ac:dyDescent="0.45">
      <c r="A431" s="26" t="str">
        <f>B431&amp;COUNTIF($B$2:B431,B431)</f>
        <v>175</v>
      </c>
      <c r="B431" s="30" t="str">
        <f>ソースデータ!$F431&amp;ソースデータ!$G431</f>
        <v/>
      </c>
      <c r="C431" s="41" t="s">
        <v>1150</v>
      </c>
      <c r="D431" s="42" t="s">
        <v>420</v>
      </c>
      <c r="E431" s="42" t="s">
        <v>1028</v>
      </c>
      <c r="F431" s="42"/>
      <c r="G431" s="43"/>
      <c r="H431" s="42" t="s">
        <v>40</v>
      </c>
      <c r="I431" s="42" t="s">
        <v>44</v>
      </c>
      <c r="J431" s="42" t="s">
        <v>1151</v>
      </c>
      <c r="K431" s="42" t="s">
        <v>1152</v>
      </c>
      <c r="L431" s="42" t="s">
        <v>19</v>
      </c>
      <c r="M431" s="42" t="s">
        <v>1153</v>
      </c>
      <c r="N431" s="42" t="s">
        <v>1154</v>
      </c>
      <c r="O431" s="42" t="s">
        <v>135</v>
      </c>
      <c r="P431" s="44">
        <v>9784254228175</v>
      </c>
      <c r="Q431" s="42" t="s">
        <v>998</v>
      </c>
    </row>
    <row r="432" spans="1:17" x14ac:dyDescent="0.45">
      <c r="A432" s="26" t="str">
        <f>B432&amp;COUNTIF($B$2:B432,B432)</f>
        <v>176</v>
      </c>
      <c r="B432" s="30" t="str">
        <f>ソースデータ!$F432&amp;ソースデータ!$G432</f>
        <v/>
      </c>
      <c r="C432" s="36" t="s">
        <v>1155</v>
      </c>
      <c r="D432" s="37" t="s">
        <v>420</v>
      </c>
      <c r="E432" s="37" t="s">
        <v>1028</v>
      </c>
      <c r="F432" s="37"/>
      <c r="G432" s="38"/>
      <c r="H432" s="37" t="s">
        <v>40</v>
      </c>
      <c r="I432" s="37" t="s">
        <v>44</v>
      </c>
      <c r="J432" s="37" t="s">
        <v>1156</v>
      </c>
      <c r="K432" s="37" t="s">
        <v>1157</v>
      </c>
      <c r="L432" s="37" t="s">
        <v>19</v>
      </c>
      <c r="M432" s="37" t="s">
        <v>1158</v>
      </c>
      <c r="N432" s="37" t="s">
        <v>1159</v>
      </c>
      <c r="O432" s="37" t="s">
        <v>1006</v>
      </c>
      <c r="P432" s="40">
        <v>9784260042239</v>
      </c>
      <c r="Q432" s="37" t="s">
        <v>998</v>
      </c>
    </row>
    <row r="433" spans="1:17" x14ac:dyDescent="0.45">
      <c r="A433" s="26" t="str">
        <f>B433&amp;COUNTIF($B$2:B433,B433)</f>
        <v>177</v>
      </c>
      <c r="B433" s="30" t="str">
        <f>ソースデータ!$F433&amp;ソースデータ!$G433</f>
        <v/>
      </c>
      <c r="C433" s="41" t="s">
        <v>1160</v>
      </c>
      <c r="D433" s="42" t="s">
        <v>420</v>
      </c>
      <c r="E433" s="42" t="s">
        <v>1028</v>
      </c>
      <c r="F433" s="42"/>
      <c r="G433" s="43"/>
      <c r="H433" s="42" t="s">
        <v>40</v>
      </c>
      <c r="I433" s="42" t="s">
        <v>44</v>
      </c>
      <c r="J433" s="42" t="s">
        <v>1156</v>
      </c>
      <c r="K433" s="42" t="s">
        <v>1157</v>
      </c>
      <c r="L433" s="42" t="s">
        <v>19</v>
      </c>
      <c r="M433" s="42" t="s">
        <v>1161</v>
      </c>
      <c r="N433" s="42" t="s">
        <v>1148</v>
      </c>
      <c r="O433" s="42" t="s">
        <v>1149</v>
      </c>
      <c r="P433" s="44">
        <v>9784896327137</v>
      </c>
      <c r="Q433" s="42" t="s">
        <v>998</v>
      </c>
    </row>
    <row r="434" spans="1:17" x14ac:dyDescent="0.45">
      <c r="A434" s="26" t="str">
        <f>B434&amp;COUNTIF($B$2:B434,B434)</f>
        <v>178</v>
      </c>
      <c r="B434" s="30" t="str">
        <f>ソースデータ!$F434&amp;ソースデータ!$G434</f>
        <v/>
      </c>
      <c r="C434" s="36" t="s">
        <v>1162</v>
      </c>
      <c r="D434" s="37" t="s">
        <v>420</v>
      </c>
      <c r="E434" s="37" t="s">
        <v>1028</v>
      </c>
      <c r="F434" s="37"/>
      <c r="G434" s="38"/>
      <c r="H434" s="37" t="s">
        <v>40</v>
      </c>
      <c r="I434" s="37" t="s">
        <v>44</v>
      </c>
      <c r="J434" s="37" t="s">
        <v>1163</v>
      </c>
      <c r="K434" s="37" t="s">
        <v>1076</v>
      </c>
      <c r="L434" s="37" t="s">
        <v>37</v>
      </c>
      <c r="M434" s="37" t="s">
        <v>1077</v>
      </c>
      <c r="N434" s="37" t="s">
        <v>1078</v>
      </c>
      <c r="O434" s="37" t="s">
        <v>1079</v>
      </c>
      <c r="P434" s="40">
        <v>9784874022283</v>
      </c>
      <c r="Q434" s="37" t="s">
        <v>998</v>
      </c>
    </row>
    <row r="435" spans="1:17" x14ac:dyDescent="0.45">
      <c r="A435" s="26" t="str">
        <f>B435&amp;COUNTIF($B$2:B435,B435)</f>
        <v>179</v>
      </c>
      <c r="B435" s="30" t="str">
        <f>ソースデータ!$F435&amp;ソースデータ!$G435</f>
        <v/>
      </c>
      <c r="C435" s="41" t="s">
        <v>1164</v>
      </c>
      <c r="D435" s="42" t="s">
        <v>420</v>
      </c>
      <c r="E435" s="42" t="s">
        <v>1028</v>
      </c>
      <c r="F435" s="42"/>
      <c r="G435" s="43"/>
      <c r="H435" s="42" t="s">
        <v>40</v>
      </c>
      <c r="I435" s="42" t="s">
        <v>44</v>
      </c>
      <c r="J435" s="42" t="s">
        <v>1165</v>
      </c>
      <c r="K435" s="42" t="s">
        <v>1076</v>
      </c>
      <c r="L435" s="42" t="s">
        <v>19</v>
      </c>
      <c r="M435" s="42" t="s">
        <v>1166</v>
      </c>
      <c r="N435" s="42" t="s">
        <v>1167</v>
      </c>
      <c r="O435" s="42" t="s">
        <v>1103</v>
      </c>
      <c r="P435" s="44">
        <v>9784263223772</v>
      </c>
      <c r="Q435" s="42" t="s">
        <v>998</v>
      </c>
    </row>
    <row r="436" spans="1:17" x14ac:dyDescent="0.45">
      <c r="A436" s="26" t="str">
        <f>B436&amp;COUNTIF($B$2:B436,B436)</f>
        <v>180</v>
      </c>
      <c r="B436" s="30" t="str">
        <f>ソースデータ!$F436&amp;ソースデータ!$G436</f>
        <v/>
      </c>
      <c r="C436" s="36" t="s">
        <v>1168</v>
      </c>
      <c r="D436" s="37" t="s">
        <v>420</v>
      </c>
      <c r="E436" s="37" t="s">
        <v>1028</v>
      </c>
      <c r="F436" s="37"/>
      <c r="G436" s="38"/>
      <c r="H436" s="37" t="s">
        <v>40</v>
      </c>
      <c r="I436" s="37" t="s">
        <v>44</v>
      </c>
      <c r="J436" s="37" t="s">
        <v>1165</v>
      </c>
      <c r="K436" s="37" t="s">
        <v>1076</v>
      </c>
      <c r="L436" s="37" t="s">
        <v>37</v>
      </c>
      <c r="M436" s="37" t="s">
        <v>1169</v>
      </c>
      <c r="N436" s="37" t="s">
        <v>1170</v>
      </c>
      <c r="O436" s="37" t="s">
        <v>997</v>
      </c>
      <c r="P436" s="40">
        <v>9784525173289</v>
      </c>
      <c r="Q436" s="37" t="s">
        <v>998</v>
      </c>
    </row>
    <row r="437" spans="1:17" x14ac:dyDescent="0.45">
      <c r="A437" s="26" t="str">
        <f>B437&amp;COUNTIF($B$2:B437,B437)</f>
        <v>181</v>
      </c>
      <c r="B437" s="30" t="str">
        <f>ソースデータ!$F437&amp;ソースデータ!$G437</f>
        <v/>
      </c>
      <c r="C437" s="41" t="s">
        <v>1171</v>
      </c>
      <c r="D437" s="42" t="s">
        <v>420</v>
      </c>
      <c r="E437" s="42" t="s">
        <v>1028</v>
      </c>
      <c r="F437" s="42"/>
      <c r="G437" s="43"/>
      <c r="H437" s="42" t="s">
        <v>40</v>
      </c>
      <c r="I437" s="42" t="s">
        <v>44</v>
      </c>
      <c r="J437" s="42" t="s">
        <v>1172</v>
      </c>
      <c r="K437" s="42" t="s">
        <v>1173</v>
      </c>
      <c r="L437" s="42" t="s">
        <v>19</v>
      </c>
      <c r="M437" s="42" t="s">
        <v>1174</v>
      </c>
      <c r="N437" s="42" t="s">
        <v>1175</v>
      </c>
      <c r="O437" s="42" t="s">
        <v>1176</v>
      </c>
      <c r="P437" s="44">
        <v>9784307071284</v>
      </c>
      <c r="Q437" s="42" t="s">
        <v>998</v>
      </c>
    </row>
    <row r="438" spans="1:17" x14ac:dyDescent="0.45">
      <c r="A438" s="26" t="str">
        <f>B438&amp;COUNTIF($B$2:B438,B438)</f>
        <v>182</v>
      </c>
      <c r="B438" s="30" t="str">
        <f>ソースデータ!$F438&amp;ソースデータ!$G438</f>
        <v/>
      </c>
      <c r="C438" s="36" t="s">
        <v>1177</v>
      </c>
      <c r="D438" s="37" t="s">
        <v>420</v>
      </c>
      <c r="E438" s="37" t="s">
        <v>1028</v>
      </c>
      <c r="F438" s="37"/>
      <c r="G438" s="38"/>
      <c r="H438" s="37" t="s">
        <v>40</v>
      </c>
      <c r="I438" s="37" t="s">
        <v>44</v>
      </c>
      <c r="J438" s="37" t="s">
        <v>1178</v>
      </c>
      <c r="K438" s="37" t="s">
        <v>1173</v>
      </c>
      <c r="L438" s="37" t="s">
        <v>19</v>
      </c>
      <c r="M438" s="37" t="s">
        <v>1179</v>
      </c>
      <c r="N438" s="37" t="s">
        <v>1180</v>
      </c>
      <c r="O438" s="37" t="s">
        <v>1103</v>
      </c>
      <c r="P438" s="40">
        <v>9784263206430</v>
      </c>
      <c r="Q438" s="37" t="s">
        <v>998</v>
      </c>
    </row>
    <row r="439" spans="1:17" x14ac:dyDescent="0.45">
      <c r="A439" s="26" t="str">
        <f>B439&amp;COUNTIF($B$2:B439,B439)</f>
        <v>183</v>
      </c>
      <c r="B439" s="30" t="str">
        <f>ソースデータ!$F439&amp;ソースデータ!$G439</f>
        <v/>
      </c>
      <c r="C439" s="41" t="s">
        <v>1181</v>
      </c>
      <c r="D439" s="42" t="s">
        <v>420</v>
      </c>
      <c r="E439" s="42" t="s">
        <v>1028</v>
      </c>
      <c r="F439" s="42"/>
      <c r="G439" s="43"/>
      <c r="H439" s="42" t="s">
        <v>40</v>
      </c>
      <c r="I439" s="42" t="s">
        <v>44</v>
      </c>
      <c r="J439" s="42" t="s">
        <v>1182</v>
      </c>
      <c r="K439" s="42" t="s">
        <v>1100</v>
      </c>
      <c r="L439" s="42" t="s">
        <v>19</v>
      </c>
      <c r="M439" s="42" t="s">
        <v>1183</v>
      </c>
      <c r="N439" s="42" t="s">
        <v>1184</v>
      </c>
      <c r="O439" s="42" t="s">
        <v>239</v>
      </c>
      <c r="P439" s="44">
        <v>9784621307915</v>
      </c>
      <c r="Q439" s="42" t="s">
        <v>998</v>
      </c>
    </row>
    <row r="440" spans="1:17" x14ac:dyDescent="0.45">
      <c r="A440" s="26" t="str">
        <f>B440&amp;COUNTIF($B$2:B440,B440)</f>
        <v>184</v>
      </c>
      <c r="B440" s="30" t="str">
        <f>ソースデータ!$F440&amp;ソースデータ!$G440</f>
        <v/>
      </c>
      <c r="C440" s="36" t="s">
        <v>1185</v>
      </c>
      <c r="D440" s="37" t="s">
        <v>420</v>
      </c>
      <c r="E440" s="37" t="s">
        <v>1028</v>
      </c>
      <c r="F440" s="37"/>
      <c r="G440" s="38"/>
      <c r="H440" s="37" t="s">
        <v>40</v>
      </c>
      <c r="I440" s="37" t="s">
        <v>44</v>
      </c>
      <c r="J440" s="37" t="s">
        <v>1186</v>
      </c>
      <c r="K440" s="37" t="s">
        <v>1187</v>
      </c>
      <c r="L440" s="37" t="s">
        <v>19</v>
      </c>
      <c r="M440" s="37" t="s">
        <v>1188</v>
      </c>
      <c r="N440" s="37" t="s">
        <v>1189</v>
      </c>
      <c r="O440" s="37" t="s">
        <v>1103</v>
      </c>
      <c r="P440" s="40">
        <v>9784263223994</v>
      </c>
      <c r="Q440" s="37" t="s">
        <v>998</v>
      </c>
    </row>
    <row r="441" spans="1:17" x14ac:dyDescent="0.45">
      <c r="A441" s="26" t="str">
        <f>B441&amp;COUNTIF($B$2:B441,B441)</f>
        <v>185</v>
      </c>
      <c r="B441" s="30" t="str">
        <f>ソースデータ!$F441&amp;ソースデータ!$G441</f>
        <v/>
      </c>
      <c r="C441" s="41" t="s">
        <v>1190</v>
      </c>
      <c r="D441" s="42" t="s">
        <v>420</v>
      </c>
      <c r="E441" s="42" t="s">
        <v>1028</v>
      </c>
      <c r="F441" s="42"/>
      <c r="G441" s="43"/>
      <c r="H441" s="42" t="s">
        <v>40</v>
      </c>
      <c r="I441" s="42" t="s">
        <v>44</v>
      </c>
      <c r="J441" s="42" t="s">
        <v>1191</v>
      </c>
      <c r="K441" s="42" t="s">
        <v>1192</v>
      </c>
      <c r="L441" s="42" t="s">
        <v>19</v>
      </c>
      <c r="M441" s="42" t="s">
        <v>1193</v>
      </c>
      <c r="N441" s="42" t="s">
        <v>1194</v>
      </c>
      <c r="O441" s="42" t="s">
        <v>997</v>
      </c>
      <c r="P441" s="44">
        <v>9784525279448</v>
      </c>
      <c r="Q441" s="42" t="s">
        <v>998</v>
      </c>
    </row>
    <row r="442" spans="1:17" x14ac:dyDescent="0.45">
      <c r="A442" s="26" t="str">
        <f>B442&amp;COUNTIF($B$2:B442,B442)</f>
        <v>186</v>
      </c>
      <c r="B442" s="30" t="str">
        <f>ソースデータ!$F442&amp;ソースデータ!$G442</f>
        <v/>
      </c>
      <c r="C442" s="36" t="s">
        <v>1195</v>
      </c>
      <c r="D442" s="37" t="s">
        <v>72</v>
      </c>
      <c r="E442" s="37" t="s">
        <v>204</v>
      </c>
      <c r="F442" s="37"/>
      <c r="G442" s="38"/>
      <c r="H442" s="37" t="s">
        <v>78</v>
      </c>
      <c r="I442" s="37"/>
      <c r="J442" s="37" t="s">
        <v>1196</v>
      </c>
      <c r="K442" s="37" t="s">
        <v>1197</v>
      </c>
      <c r="L442" s="37" t="s">
        <v>37</v>
      </c>
      <c r="M442" s="37" t="s">
        <v>1198</v>
      </c>
      <c r="N442" s="37" t="s">
        <v>1199</v>
      </c>
      <c r="O442" s="37" t="s">
        <v>997</v>
      </c>
      <c r="P442" s="40">
        <v>9784525100537</v>
      </c>
      <c r="Q442" s="37" t="s">
        <v>998</v>
      </c>
    </row>
    <row r="443" spans="1:17" x14ac:dyDescent="0.45">
      <c r="A443" s="26" t="str">
        <f>B443&amp;COUNTIF($B$2:B443,B443)</f>
        <v>187</v>
      </c>
      <c r="B443" s="30" t="str">
        <f>ソースデータ!$F443&amp;ソースデータ!$G443</f>
        <v/>
      </c>
      <c r="C443" s="41" t="s">
        <v>1200</v>
      </c>
      <c r="D443" s="42" t="s">
        <v>72</v>
      </c>
      <c r="E443" s="42" t="s">
        <v>204</v>
      </c>
      <c r="F443" s="42"/>
      <c r="G443" s="43"/>
      <c r="H443" s="42" t="s">
        <v>78</v>
      </c>
      <c r="I443" s="42"/>
      <c r="J443" s="42" t="s">
        <v>1201</v>
      </c>
      <c r="K443" s="42" t="s">
        <v>1202</v>
      </c>
      <c r="L443" s="42" t="s">
        <v>37</v>
      </c>
      <c r="M443" s="42" t="s">
        <v>1203</v>
      </c>
      <c r="N443" s="42" t="s">
        <v>1204</v>
      </c>
      <c r="O443" s="42" t="s">
        <v>77</v>
      </c>
      <c r="P443" s="44">
        <v>9784524216178</v>
      </c>
      <c r="Q443" s="42" t="s">
        <v>998</v>
      </c>
    </row>
    <row r="444" spans="1:17" x14ac:dyDescent="0.45">
      <c r="A444" s="26" t="str">
        <f>B444&amp;COUNTIF($B$2:B444,B444)</f>
        <v>188</v>
      </c>
      <c r="B444" s="30" t="str">
        <f>ソースデータ!$F444&amp;ソースデータ!$G444</f>
        <v/>
      </c>
      <c r="C444" s="36" t="s">
        <v>1205</v>
      </c>
      <c r="D444" s="37" t="s">
        <v>72</v>
      </c>
      <c r="E444" s="37" t="s">
        <v>204</v>
      </c>
      <c r="F444" s="37"/>
      <c r="G444" s="38"/>
      <c r="H444" s="37" t="s">
        <v>78</v>
      </c>
      <c r="I444" s="37"/>
      <c r="J444" s="37" t="s">
        <v>1201</v>
      </c>
      <c r="K444" s="37" t="s">
        <v>1202</v>
      </c>
      <c r="L444" s="37" t="s">
        <v>19</v>
      </c>
      <c r="M444" s="37" t="s">
        <v>1206</v>
      </c>
      <c r="N444" s="37"/>
      <c r="O444" s="37" t="s">
        <v>1207</v>
      </c>
      <c r="P444" s="40">
        <v>9780387949543</v>
      </c>
      <c r="Q444" s="37" t="s">
        <v>998</v>
      </c>
    </row>
    <row r="445" spans="1:17" x14ac:dyDescent="0.45">
      <c r="A445" s="26" t="str">
        <f>B445&amp;COUNTIF($B$2:B445,B445)</f>
        <v>189</v>
      </c>
      <c r="B445" s="30" t="str">
        <f>ソースデータ!$F445&amp;ソースデータ!$G445</f>
        <v/>
      </c>
      <c r="C445" s="41" t="s">
        <v>1208</v>
      </c>
      <c r="D445" s="42" t="s">
        <v>72</v>
      </c>
      <c r="E445" s="42" t="s">
        <v>204</v>
      </c>
      <c r="F445" s="42"/>
      <c r="G445" s="43"/>
      <c r="H445" s="42" t="s">
        <v>78</v>
      </c>
      <c r="I445" s="42"/>
      <c r="J445" s="42" t="s">
        <v>1209</v>
      </c>
      <c r="K445" s="42" t="s">
        <v>1210</v>
      </c>
      <c r="L445" s="42" t="s">
        <v>37</v>
      </c>
      <c r="M445" s="42" t="s">
        <v>1211</v>
      </c>
      <c r="N445" s="42" t="s">
        <v>1212</v>
      </c>
      <c r="O445" s="42" t="s">
        <v>81</v>
      </c>
      <c r="P445" s="44">
        <v>9784784930623</v>
      </c>
      <c r="Q445" s="42" t="s">
        <v>998</v>
      </c>
    </row>
    <row r="446" spans="1:17" x14ac:dyDescent="0.45">
      <c r="A446" s="26" t="str">
        <f>B446&amp;COUNTIF($B$2:B446,B446)</f>
        <v>190</v>
      </c>
      <c r="B446" s="30" t="str">
        <f>ソースデータ!$F446&amp;ソースデータ!$G446</f>
        <v/>
      </c>
      <c r="C446" s="36" t="s">
        <v>1213</v>
      </c>
      <c r="D446" s="37" t="s">
        <v>420</v>
      </c>
      <c r="E446" s="37" t="s">
        <v>1028</v>
      </c>
      <c r="F446" s="37"/>
      <c r="G446" s="38"/>
      <c r="H446" s="37" t="s">
        <v>78</v>
      </c>
      <c r="I446" s="37"/>
      <c r="J446" s="37" t="s">
        <v>1214</v>
      </c>
      <c r="K446" s="37" t="s">
        <v>79</v>
      </c>
      <c r="L446" s="37" t="s">
        <v>19</v>
      </c>
      <c r="M446" s="37" t="s">
        <v>1215</v>
      </c>
      <c r="N446" s="37" t="s">
        <v>1216</v>
      </c>
      <c r="O446" s="37" t="s">
        <v>1103</v>
      </c>
      <c r="P446" s="40">
        <v>9784263456774</v>
      </c>
      <c r="Q446" s="37" t="s">
        <v>998</v>
      </c>
    </row>
    <row r="447" spans="1:17" x14ac:dyDescent="0.45">
      <c r="A447" s="26" t="str">
        <f>B447&amp;COUNTIF($B$2:B447,B447)</f>
        <v>191</v>
      </c>
      <c r="B447" s="30" t="str">
        <f>ソースデータ!$F447&amp;ソースデータ!$G447</f>
        <v/>
      </c>
      <c r="C447" s="41" t="s">
        <v>1217</v>
      </c>
      <c r="D447" s="42" t="s">
        <v>420</v>
      </c>
      <c r="E447" s="42" t="s">
        <v>1028</v>
      </c>
      <c r="F447" s="42"/>
      <c r="G447" s="43"/>
      <c r="H447" s="42" t="s">
        <v>78</v>
      </c>
      <c r="I447" s="42"/>
      <c r="J447" s="42" t="s">
        <v>1218</v>
      </c>
      <c r="K447" s="42" t="s">
        <v>1219</v>
      </c>
      <c r="L447" s="42" t="s">
        <v>19</v>
      </c>
      <c r="M447" s="42" t="s">
        <v>1220</v>
      </c>
      <c r="N447" s="42" t="s">
        <v>1221</v>
      </c>
      <c r="O447" s="42" t="s">
        <v>1103</v>
      </c>
      <c r="P447" s="44">
        <v>9784263458419</v>
      </c>
      <c r="Q447" s="42" t="s">
        <v>998</v>
      </c>
    </row>
    <row r="448" spans="1:17" x14ac:dyDescent="0.45">
      <c r="A448" s="26" t="str">
        <f>B448&amp;COUNTIF($B$2:B448,B448)</f>
        <v>192</v>
      </c>
      <c r="B448" s="30" t="str">
        <f>ソースデータ!$F448&amp;ソースデータ!$G448</f>
        <v/>
      </c>
      <c r="C448" s="36" t="s">
        <v>1222</v>
      </c>
      <c r="D448" s="37" t="s">
        <v>538</v>
      </c>
      <c r="E448" s="37" t="s">
        <v>1040</v>
      </c>
      <c r="F448" s="37"/>
      <c r="G448" s="38"/>
      <c r="H448" s="37" t="s">
        <v>78</v>
      </c>
      <c r="I448" s="37"/>
      <c r="J448" s="37" t="s">
        <v>1223</v>
      </c>
      <c r="K448" s="37" t="s">
        <v>1224</v>
      </c>
      <c r="L448" s="37" t="s">
        <v>19</v>
      </c>
      <c r="M448" s="37" t="s">
        <v>1225</v>
      </c>
      <c r="N448" s="37" t="s">
        <v>1226</v>
      </c>
      <c r="O448" s="37" t="s">
        <v>1103</v>
      </c>
      <c r="P448" s="40">
        <v>9784263458327</v>
      </c>
      <c r="Q448" s="37" t="s">
        <v>998</v>
      </c>
    </row>
    <row r="449" spans="1:17" x14ac:dyDescent="0.45">
      <c r="A449" s="26" t="str">
        <f>B449&amp;COUNTIF($B$2:B449,B449)</f>
        <v>193</v>
      </c>
      <c r="B449" s="30" t="str">
        <f>ソースデータ!$F449&amp;ソースデータ!$G449</f>
        <v/>
      </c>
      <c r="C449" s="41" t="s">
        <v>1227</v>
      </c>
      <c r="D449" s="42" t="s">
        <v>538</v>
      </c>
      <c r="E449" s="42" t="s">
        <v>1040</v>
      </c>
      <c r="F449" s="42"/>
      <c r="G449" s="43"/>
      <c r="H449" s="42" t="s">
        <v>78</v>
      </c>
      <c r="I449" s="42"/>
      <c r="J449" s="42" t="s">
        <v>1228</v>
      </c>
      <c r="K449" s="42" t="s">
        <v>1229</v>
      </c>
      <c r="L449" s="42" t="s">
        <v>19</v>
      </c>
      <c r="M449" s="42" t="s">
        <v>1230</v>
      </c>
      <c r="N449" s="42" t="s">
        <v>1231</v>
      </c>
      <c r="O449" s="42" t="s">
        <v>1103</v>
      </c>
      <c r="P449" s="44">
        <v>9784263458686</v>
      </c>
      <c r="Q449" s="42" t="s">
        <v>998</v>
      </c>
    </row>
    <row r="450" spans="1:17" x14ac:dyDescent="0.45">
      <c r="A450" s="26" t="str">
        <f>B450&amp;COUNTIF($B$2:B450,B450)</f>
        <v>194</v>
      </c>
      <c r="B450" s="30" t="str">
        <f>ソースデータ!$F450&amp;ソースデータ!$G450</f>
        <v/>
      </c>
      <c r="C450" s="36" t="s">
        <v>1232</v>
      </c>
      <c r="D450" s="37" t="s">
        <v>538</v>
      </c>
      <c r="E450" s="37" t="s">
        <v>1040</v>
      </c>
      <c r="F450" s="37"/>
      <c r="G450" s="38"/>
      <c r="H450" s="37" t="s">
        <v>78</v>
      </c>
      <c r="I450" s="37"/>
      <c r="J450" s="37" t="s">
        <v>1233</v>
      </c>
      <c r="K450" s="37" t="s">
        <v>1234</v>
      </c>
      <c r="L450" s="37" t="s">
        <v>19</v>
      </c>
      <c r="M450" s="37" t="s">
        <v>1235</v>
      </c>
      <c r="N450" s="37" t="s">
        <v>1234</v>
      </c>
      <c r="O450" s="37" t="s">
        <v>1236</v>
      </c>
      <c r="P450" s="40"/>
      <c r="Q450" s="37" t="s">
        <v>998</v>
      </c>
    </row>
    <row r="451" spans="1:17" x14ac:dyDescent="0.45">
      <c r="A451" s="26" t="str">
        <f>B451&amp;COUNTIF($B$2:B451,B451)</f>
        <v>195</v>
      </c>
      <c r="B451" s="30" t="str">
        <f>ソースデータ!$F451&amp;ソースデータ!$G451</f>
        <v/>
      </c>
      <c r="C451" s="41" t="s">
        <v>1237</v>
      </c>
      <c r="D451" s="42" t="s">
        <v>538</v>
      </c>
      <c r="E451" s="42" t="s">
        <v>1040</v>
      </c>
      <c r="F451" s="42"/>
      <c r="G451" s="43"/>
      <c r="H451" s="42" t="s">
        <v>78</v>
      </c>
      <c r="I451" s="42"/>
      <c r="J451" s="42" t="s">
        <v>1238</v>
      </c>
      <c r="K451" s="42" t="s">
        <v>1239</v>
      </c>
      <c r="L451" s="42" t="s">
        <v>19</v>
      </c>
      <c r="M451" s="42" t="s">
        <v>1240</v>
      </c>
      <c r="N451" s="42" t="s">
        <v>1241</v>
      </c>
      <c r="O451" s="42" t="s">
        <v>1242</v>
      </c>
      <c r="P451" s="44">
        <v>9784816014239</v>
      </c>
      <c r="Q451" s="42" t="s">
        <v>998</v>
      </c>
    </row>
    <row r="452" spans="1:17" x14ac:dyDescent="0.45">
      <c r="A452" s="26" t="str">
        <f>B452&amp;COUNTIF($B$2:B452,B452)</f>
        <v>196</v>
      </c>
      <c r="B452" s="30" t="str">
        <f>ソースデータ!$F452&amp;ソースデータ!$G452</f>
        <v/>
      </c>
      <c r="C452" s="36" t="s">
        <v>1243</v>
      </c>
      <c r="D452" s="37" t="s">
        <v>538</v>
      </c>
      <c r="E452" s="37" t="s">
        <v>1040</v>
      </c>
      <c r="F452" s="37"/>
      <c r="G452" s="38"/>
      <c r="H452" s="37" t="s">
        <v>78</v>
      </c>
      <c r="I452" s="37"/>
      <c r="J452" s="37" t="s">
        <v>1238</v>
      </c>
      <c r="K452" s="37" t="s">
        <v>1239</v>
      </c>
      <c r="L452" s="37" t="s">
        <v>37</v>
      </c>
      <c r="M452" s="37" t="s">
        <v>1244</v>
      </c>
      <c r="N452" s="37" t="s">
        <v>1245</v>
      </c>
      <c r="O452" s="37" t="s">
        <v>1103</v>
      </c>
      <c r="P452" s="40">
        <v>9784263458563</v>
      </c>
      <c r="Q452" s="37" t="s">
        <v>998</v>
      </c>
    </row>
    <row r="453" spans="1:17" x14ac:dyDescent="0.45">
      <c r="A453" s="26" t="str">
        <f>B453&amp;COUNTIF($B$2:B453,B453)</f>
        <v>197</v>
      </c>
      <c r="B453" s="30" t="str">
        <f>ソースデータ!$F453&amp;ソースデータ!$G453</f>
        <v/>
      </c>
      <c r="C453" s="41" t="s">
        <v>1246</v>
      </c>
      <c r="D453" s="42" t="s">
        <v>538</v>
      </c>
      <c r="E453" s="42" t="s">
        <v>1040</v>
      </c>
      <c r="F453" s="42"/>
      <c r="G453" s="43"/>
      <c r="H453" s="42" t="s">
        <v>78</v>
      </c>
      <c r="I453" s="42"/>
      <c r="J453" s="42" t="s">
        <v>1247</v>
      </c>
      <c r="K453" s="42" t="s">
        <v>1248</v>
      </c>
      <c r="L453" s="42" t="s">
        <v>19</v>
      </c>
      <c r="M453" s="42" t="s">
        <v>1249</v>
      </c>
      <c r="N453" s="42" t="s">
        <v>1250</v>
      </c>
      <c r="O453" s="42" t="s">
        <v>1103</v>
      </c>
      <c r="P453" s="44">
        <v>9784263458433</v>
      </c>
      <c r="Q453" s="42" t="s">
        <v>998</v>
      </c>
    </row>
    <row r="454" spans="1:17" x14ac:dyDescent="0.45">
      <c r="A454" s="26" t="str">
        <f>B454&amp;COUNTIF($B$2:B454,B454)</f>
        <v>198</v>
      </c>
      <c r="B454" s="30" t="str">
        <f>ソースデータ!$F454&amp;ソースデータ!$G454</f>
        <v/>
      </c>
      <c r="C454" s="36" t="s">
        <v>1251</v>
      </c>
      <c r="D454" s="37" t="s">
        <v>538</v>
      </c>
      <c r="E454" s="37" t="s">
        <v>1040</v>
      </c>
      <c r="F454" s="37"/>
      <c r="G454" s="38"/>
      <c r="H454" s="37" t="s">
        <v>78</v>
      </c>
      <c r="I454" s="37"/>
      <c r="J454" s="37" t="s">
        <v>1252</v>
      </c>
      <c r="K454" s="37" t="s">
        <v>1253</v>
      </c>
      <c r="L454" s="37" t="s">
        <v>19</v>
      </c>
      <c r="M454" s="37" t="s">
        <v>1254</v>
      </c>
      <c r="N454" s="37" t="s">
        <v>1255</v>
      </c>
      <c r="O454" s="37" t="s">
        <v>1103</v>
      </c>
      <c r="P454" s="40">
        <v>9784263458976</v>
      </c>
      <c r="Q454" s="37" t="s">
        <v>998</v>
      </c>
    </row>
    <row r="455" spans="1:17" x14ac:dyDescent="0.45">
      <c r="A455" s="6" t="str">
        <f>B455&amp;COUNTIF($B$2:B543,B455)</f>
        <v>274</v>
      </c>
      <c r="B455" s="52" t="str">
        <f>ソースデータ!$F455&amp;ソースデータ!$G455</f>
        <v/>
      </c>
      <c r="C455" s="41" t="s">
        <v>1256</v>
      </c>
      <c r="D455" s="42" t="s">
        <v>538</v>
      </c>
      <c r="E455" s="42" t="s">
        <v>1040</v>
      </c>
      <c r="F455" s="42"/>
      <c r="G455" s="43"/>
      <c r="H455" s="42" t="s">
        <v>78</v>
      </c>
      <c r="I455" s="42"/>
      <c r="J455" s="42" t="s">
        <v>1257</v>
      </c>
      <c r="K455" s="42" t="s">
        <v>1253</v>
      </c>
      <c r="L455" s="42" t="s">
        <v>19</v>
      </c>
      <c r="M455" s="42" t="s">
        <v>1258</v>
      </c>
      <c r="N455" s="42" t="s">
        <v>1259</v>
      </c>
      <c r="O455" s="42" t="s">
        <v>1260</v>
      </c>
      <c r="P455" s="44">
        <v>9784762476440</v>
      </c>
      <c r="Q455" s="42" t="s">
        <v>998</v>
      </c>
    </row>
    <row r="456" spans="1:17" x14ac:dyDescent="0.45">
      <c r="A456" s="6" t="str">
        <f>B456&amp;COUNTIF($B$2:B456,B456)</f>
        <v>200</v>
      </c>
      <c r="B456" s="52" t="str">
        <f>ソースデータ!$F456&amp;ソースデータ!$G456</f>
        <v/>
      </c>
      <c r="C456" s="41" t="s">
        <v>1263</v>
      </c>
      <c r="D456" s="42" t="s">
        <v>72</v>
      </c>
      <c r="E456" s="42" t="s">
        <v>1264</v>
      </c>
      <c r="F456" s="42"/>
      <c r="G456" s="43"/>
      <c r="H456" s="42" t="s">
        <v>1265</v>
      </c>
      <c r="I456" s="42"/>
      <c r="J456" s="42" t="s">
        <v>1266</v>
      </c>
      <c r="K456" s="42" t="s">
        <v>1267</v>
      </c>
      <c r="L456" s="42" t="s">
        <v>19</v>
      </c>
      <c r="M456" s="42" t="s">
        <v>1268</v>
      </c>
      <c r="N456" s="42" t="s">
        <v>1269</v>
      </c>
      <c r="O456" s="42" t="s">
        <v>1270</v>
      </c>
      <c r="P456" s="44">
        <v>9784808230326</v>
      </c>
      <c r="Q456" s="42" t="s">
        <v>1271</v>
      </c>
    </row>
    <row r="457" spans="1:17" x14ac:dyDescent="0.45">
      <c r="A457" s="6" t="str">
        <f>B457&amp;COUNTIF($B$2:B457,B457)</f>
        <v>201</v>
      </c>
      <c r="B457" s="52" t="str">
        <f>ソースデータ!$F457&amp;ソースデータ!$G457</f>
        <v/>
      </c>
      <c r="C457" s="54" t="s">
        <v>1272</v>
      </c>
      <c r="D457" s="55" t="s">
        <v>72</v>
      </c>
      <c r="E457" s="55" t="s">
        <v>1264</v>
      </c>
      <c r="F457" s="55"/>
      <c r="G457" s="56"/>
      <c r="H457" s="55" t="s">
        <v>1265</v>
      </c>
      <c r="I457" s="55"/>
      <c r="J457" s="55" t="s">
        <v>1266</v>
      </c>
      <c r="K457" s="55" t="s">
        <v>1267</v>
      </c>
      <c r="L457" s="55" t="s">
        <v>37</v>
      </c>
      <c r="M457" s="55" t="s">
        <v>1273</v>
      </c>
      <c r="N457" s="55" t="s">
        <v>1274</v>
      </c>
      <c r="O457" s="55" t="s">
        <v>38</v>
      </c>
      <c r="P457" s="57">
        <v>9784759818352</v>
      </c>
      <c r="Q457" s="55" t="s">
        <v>1271</v>
      </c>
    </row>
    <row r="458" spans="1:17" x14ac:dyDescent="0.45">
      <c r="A458" s="6" t="str">
        <f>B458&amp;COUNTIF($B$2:B458,B458)</f>
        <v>202</v>
      </c>
      <c r="B458" s="52" t="str">
        <f>ソースデータ!$F458&amp;ソースデータ!$G458</f>
        <v/>
      </c>
      <c r="C458" s="54" t="s">
        <v>1275</v>
      </c>
      <c r="D458" s="55" t="s">
        <v>72</v>
      </c>
      <c r="E458" s="55" t="s">
        <v>1264</v>
      </c>
      <c r="F458" s="55"/>
      <c r="G458" s="56"/>
      <c r="H458" s="55" t="s">
        <v>1265</v>
      </c>
      <c r="I458" s="55"/>
      <c r="J458" s="55" t="s">
        <v>1266</v>
      </c>
      <c r="K458" s="55" t="s">
        <v>1267</v>
      </c>
      <c r="L458" s="55" t="s">
        <v>37</v>
      </c>
      <c r="M458" s="55" t="s">
        <v>1276</v>
      </c>
      <c r="N458" s="55" t="s">
        <v>1277</v>
      </c>
      <c r="O458" s="55" t="s">
        <v>35</v>
      </c>
      <c r="P458" s="57">
        <v>9784807908707</v>
      </c>
      <c r="Q458" s="55" t="s">
        <v>1271</v>
      </c>
    </row>
    <row r="459" spans="1:17" x14ac:dyDescent="0.45">
      <c r="A459" s="6" t="str">
        <f>B459&amp;COUNTIF($B$2:B459,B459)</f>
        <v>203</v>
      </c>
      <c r="B459" s="52" t="str">
        <f>ソースデータ!$F459&amp;ソースデータ!$G459</f>
        <v/>
      </c>
      <c r="C459" s="54" t="s">
        <v>1278</v>
      </c>
      <c r="D459" s="55" t="s">
        <v>72</v>
      </c>
      <c r="E459" s="55" t="s">
        <v>1264</v>
      </c>
      <c r="F459" s="55"/>
      <c r="G459" s="56"/>
      <c r="H459" s="55" t="s">
        <v>1265</v>
      </c>
      <c r="I459" s="55"/>
      <c r="J459" s="55" t="s">
        <v>1266</v>
      </c>
      <c r="K459" s="55" t="s">
        <v>1267</v>
      </c>
      <c r="L459" s="55" t="s">
        <v>37</v>
      </c>
      <c r="M459" s="55" t="s">
        <v>1279</v>
      </c>
      <c r="N459" s="55" t="s">
        <v>1280</v>
      </c>
      <c r="O459" s="55" t="s">
        <v>239</v>
      </c>
      <c r="P459" s="57">
        <v>9784621301098</v>
      </c>
      <c r="Q459" s="55" t="s">
        <v>1271</v>
      </c>
    </row>
    <row r="460" spans="1:17" x14ac:dyDescent="0.45">
      <c r="A460" s="6" t="str">
        <f>B460&amp;COUNTIF($B$2:B460,B460)</f>
        <v>204</v>
      </c>
      <c r="B460" s="52" t="str">
        <f>ソースデータ!$F460&amp;ソースデータ!$G460</f>
        <v/>
      </c>
      <c r="C460" s="54" t="s">
        <v>1281</v>
      </c>
      <c r="D460" s="55" t="s">
        <v>420</v>
      </c>
      <c r="E460" s="55" t="s">
        <v>1264</v>
      </c>
      <c r="F460" s="55"/>
      <c r="G460" s="56"/>
      <c r="H460" s="55" t="s">
        <v>1265</v>
      </c>
      <c r="I460" s="55"/>
      <c r="J460" s="55" t="s">
        <v>1282</v>
      </c>
      <c r="K460" s="55" t="s">
        <v>1267</v>
      </c>
      <c r="L460" s="55" t="s">
        <v>37</v>
      </c>
      <c r="M460" s="55" t="s">
        <v>1283</v>
      </c>
      <c r="N460" s="55" t="s">
        <v>1280</v>
      </c>
      <c r="O460" s="55" t="s">
        <v>239</v>
      </c>
      <c r="P460" s="57">
        <v>9784621301104</v>
      </c>
      <c r="Q460" s="55" t="s">
        <v>1271</v>
      </c>
    </row>
    <row r="461" spans="1:17" x14ac:dyDescent="0.45">
      <c r="A461" s="6" t="str">
        <f>B461&amp;COUNTIF($B$2:B461,B461)</f>
        <v>205</v>
      </c>
      <c r="B461" s="52" t="str">
        <f>ソースデータ!$F461&amp;ソースデータ!$G461</f>
        <v/>
      </c>
      <c r="C461" s="54" t="s">
        <v>1284</v>
      </c>
      <c r="D461" s="55" t="s">
        <v>420</v>
      </c>
      <c r="E461" s="55" t="s">
        <v>1264</v>
      </c>
      <c r="F461" s="55"/>
      <c r="G461" s="56"/>
      <c r="H461" s="55" t="s">
        <v>1265</v>
      </c>
      <c r="I461" s="55"/>
      <c r="J461" s="55" t="s">
        <v>1282</v>
      </c>
      <c r="K461" s="55" t="s">
        <v>1267</v>
      </c>
      <c r="L461" s="55" t="s">
        <v>37</v>
      </c>
      <c r="M461" s="55" t="s">
        <v>1285</v>
      </c>
      <c r="N461" s="55" t="s">
        <v>1274</v>
      </c>
      <c r="O461" s="55" t="s">
        <v>38</v>
      </c>
      <c r="P461" s="57">
        <v>9784759818369</v>
      </c>
      <c r="Q461" s="55" t="s">
        <v>1271</v>
      </c>
    </row>
    <row r="462" spans="1:17" x14ac:dyDescent="0.45">
      <c r="A462" s="6" t="str">
        <f>B462&amp;COUNTIF($B$2:B462,B462)</f>
        <v>206</v>
      </c>
      <c r="B462" s="52" t="str">
        <f>ソースデータ!$F462&amp;ソースデータ!$G462</f>
        <v/>
      </c>
      <c r="C462" s="54" t="s">
        <v>1286</v>
      </c>
      <c r="D462" s="55" t="s">
        <v>72</v>
      </c>
      <c r="E462" s="55" t="s">
        <v>1264</v>
      </c>
      <c r="F462" s="55"/>
      <c r="G462" s="56"/>
      <c r="H462" s="55" t="s">
        <v>1287</v>
      </c>
      <c r="I462" s="55"/>
      <c r="J462" s="55" t="s">
        <v>1288</v>
      </c>
      <c r="K462" s="55" t="s">
        <v>1289</v>
      </c>
      <c r="L462" s="55" t="s">
        <v>19</v>
      </c>
      <c r="M462" s="55" t="s">
        <v>1290</v>
      </c>
      <c r="N462" s="55" t="s">
        <v>1291</v>
      </c>
      <c r="O462" s="55" t="s">
        <v>77</v>
      </c>
      <c r="P462" s="57">
        <v>9784524403875</v>
      </c>
      <c r="Q462" s="55" t="s">
        <v>1271</v>
      </c>
    </row>
    <row r="463" spans="1:17" x14ac:dyDescent="0.45">
      <c r="A463" s="6" t="str">
        <f>B463&amp;COUNTIF($B$2:B463,B463)</f>
        <v>207</v>
      </c>
      <c r="B463" s="52" t="str">
        <f>ソースデータ!$F463&amp;ソースデータ!$G463</f>
        <v/>
      </c>
      <c r="C463" s="54" t="s">
        <v>1292</v>
      </c>
      <c r="D463" s="55" t="s">
        <v>420</v>
      </c>
      <c r="E463" s="55" t="s">
        <v>327</v>
      </c>
      <c r="F463" s="55"/>
      <c r="G463" s="56"/>
      <c r="H463" s="55" t="s">
        <v>1265</v>
      </c>
      <c r="I463" s="55"/>
      <c r="J463" s="55" t="s">
        <v>1293</v>
      </c>
      <c r="K463" s="55" t="s">
        <v>1294</v>
      </c>
      <c r="L463" s="55" t="s">
        <v>37</v>
      </c>
      <c r="M463" s="55" t="s">
        <v>1295</v>
      </c>
      <c r="N463" s="55" t="s">
        <v>1296</v>
      </c>
      <c r="O463" s="55" t="s">
        <v>239</v>
      </c>
      <c r="P463" s="57">
        <v>9784621301951</v>
      </c>
      <c r="Q463" s="55" t="s">
        <v>1271</v>
      </c>
    </row>
    <row r="464" spans="1:17" x14ac:dyDescent="0.45">
      <c r="A464" s="6" t="str">
        <f>B464&amp;COUNTIF($B$2:B464,B464)</f>
        <v>208</v>
      </c>
      <c r="B464" s="52" t="str">
        <f>ソースデータ!$F464&amp;ソースデータ!$G464</f>
        <v/>
      </c>
      <c r="C464" s="54" t="s">
        <v>1297</v>
      </c>
      <c r="D464" s="55" t="s">
        <v>420</v>
      </c>
      <c r="E464" s="55" t="s">
        <v>327</v>
      </c>
      <c r="F464" s="55"/>
      <c r="G464" s="56"/>
      <c r="H464" s="55" t="s">
        <v>1265</v>
      </c>
      <c r="I464" s="55"/>
      <c r="J464" s="55" t="s">
        <v>1293</v>
      </c>
      <c r="K464" s="55" t="s">
        <v>1294</v>
      </c>
      <c r="L464" s="55" t="s">
        <v>37</v>
      </c>
      <c r="M464" s="55" t="s">
        <v>1298</v>
      </c>
      <c r="N464" s="55" t="s">
        <v>1299</v>
      </c>
      <c r="O464" s="55" t="s">
        <v>239</v>
      </c>
      <c r="P464" s="57">
        <v>9784621307236</v>
      </c>
      <c r="Q464" s="55" t="s">
        <v>1271</v>
      </c>
    </row>
    <row r="465" spans="1:17" x14ac:dyDescent="0.45">
      <c r="A465" s="6" t="str">
        <f>B465&amp;COUNTIF($B$2:B465,B465)</f>
        <v>209</v>
      </c>
      <c r="B465" s="52" t="str">
        <f>ソースデータ!$F465&amp;ソースデータ!$G465</f>
        <v/>
      </c>
      <c r="C465" s="54" t="s">
        <v>1300</v>
      </c>
      <c r="D465" s="55" t="s">
        <v>420</v>
      </c>
      <c r="E465" s="55" t="s">
        <v>327</v>
      </c>
      <c r="F465" s="55"/>
      <c r="G465" s="56"/>
      <c r="H465" s="55" t="s">
        <v>1265</v>
      </c>
      <c r="I465" s="55"/>
      <c r="J465" s="55" t="s">
        <v>1293</v>
      </c>
      <c r="K465" s="55" t="s">
        <v>1294</v>
      </c>
      <c r="L465" s="55" t="s">
        <v>37</v>
      </c>
      <c r="M465" s="55" t="s">
        <v>1301</v>
      </c>
      <c r="N465" s="55" t="s">
        <v>1302</v>
      </c>
      <c r="O465" s="55" t="s">
        <v>29</v>
      </c>
      <c r="P465" s="57">
        <v>9784563022723</v>
      </c>
      <c r="Q465" s="55" t="s">
        <v>1271</v>
      </c>
    </row>
    <row r="466" spans="1:17" x14ac:dyDescent="0.45">
      <c r="A466" s="6" t="str">
        <f>B466&amp;COUNTIF($B$2:B466,B466)</f>
        <v>210</v>
      </c>
      <c r="B466" s="52" t="str">
        <f>ソースデータ!$F466&amp;ソースデータ!$G466</f>
        <v/>
      </c>
      <c r="C466" s="54" t="s">
        <v>1303</v>
      </c>
      <c r="D466" s="55" t="s">
        <v>1304</v>
      </c>
      <c r="E466" s="55" t="s">
        <v>1305</v>
      </c>
      <c r="F466" s="55"/>
      <c r="G466" s="56"/>
      <c r="H466" s="55" t="s">
        <v>109</v>
      </c>
      <c r="I466" s="55"/>
      <c r="J466" s="55" t="s">
        <v>1306</v>
      </c>
      <c r="K466" s="55" t="s">
        <v>1307</v>
      </c>
      <c r="L466" s="55" t="s">
        <v>19</v>
      </c>
      <c r="M466" s="55" t="s">
        <v>1308</v>
      </c>
      <c r="N466" s="55" t="s">
        <v>1309</v>
      </c>
      <c r="O466" s="55" t="s">
        <v>1310</v>
      </c>
      <c r="P466" s="57">
        <v>9780140115857</v>
      </c>
      <c r="Q466" s="55" t="s">
        <v>1311</v>
      </c>
    </row>
    <row r="467" spans="1:17" x14ac:dyDescent="0.45">
      <c r="A467" s="6" t="str">
        <f>B467&amp;COUNTIF($B$2:B467,B467)</f>
        <v>211</v>
      </c>
      <c r="B467" s="52" t="str">
        <f>ソースデータ!$F467&amp;ソースデータ!$G467</f>
        <v/>
      </c>
      <c r="C467" s="54" t="s">
        <v>1312</v>
      </c>
      <c r="D467" s="55" t="s">
        <v>1304</v>
      </c>
      <c r="E467" s="55" t="s">
        <v>204</v>
      </c>
      <c r="F467" s="55"/>
      <c r="G467" s="56"/>
      <c r="H467" s="55" t="s">
        <v>109</v>
      </c>
      <c r="I467" s="55"/>
      <c r="J467" s="55" t="s">
        <v>1313</v>
      </c>
      <c r="K467" s="55" t="s">
        <v>1307</v>
      </c>
      <c r="L467" s="55" t="s">
        <v>19</v>
      </c>
      <c r="M467" s="55" t="s">
        <v>1314</v>
      </c>
      <c r="N467" s="55" t="s">
        <v>1315</v>
      </c>
      <c r="O467" s="55" t="s">
        <v>1316</v>
      </c>
      <c r="P467" s="57">
        <v>9780199558292</v>
      </c>
      <c r="Q467" s="55" t="s">
        <v>1311</v>
      </c>
    </row>
    <row r="468" spans="1:17" x14ac:dyDescent="0.45">
      <c r="A468" s="6" t="str">
        <f>B468&amp;COUNTIF($B$2:B468,B468)</f>
        <v>212</v>
      </c>
      <c r="B468" s="52" t="str">
        <f>ソースデータ!$F468&amp;ソースデータ!$G468</f>
        <v/>
      </c>
      <c r="C468" s="54" t="s">
        <v>1317</v>
      </c>
      <c r="D468" s="55" t="s">
        <v>1304</v>
      </c>
      <c r="E468" s="55" t="s">
        <v>1318</v>
      </c>
      <c r="F468" s="55"/>
      <c r="G468" s="56"/>
      <c r="H468" s="55" t="s">
        <v>109</v>
      </c>
      <c r="I468" s="55"/>
      <c r="J468" s="55" t="s">
        <v>1319</v>
      </c>
      <c r="K468" s="55" t="s">
        <v>1320</v>
      </c>
      <c r="L468" s="55" t="s">
        <v>19</v>
      </c>
      <c r="M468" s="55" t="s">
        <v>1321</v>
      </c>
      <c r="N468" s="55" t="s">
        <v>1322</v>
      </c>
      <c r="O468" s="55" t="s">
        <v>23</v>
      </c>
      <c r="P468" s="57">
        <v>9784781915500</v>
      </c>
      <c r="Q468" s="55" t="s">
        <v>1311</v>
      </c>
    </row>
    <row r="469" spans="1:17" x14ac:dyDescent="0.45">
      <c r="A469" s="6" t="str">
        <f>B469&amp;COUNTIF($B$2:B469,B469)</f>
        <v>213</v>
      </c>
      <c r="B469" s="52" t="str">
        <f>ソースデータ!$F469&amp;ソースデータ!$G469</f>
        <v/>
      </c>
      <c r="C469" s="54" t="s">
        <v>1323</v>
      </c>
      <c r="D469" s="55" t="s">
        <v>1304</v>
      </c>
      <c r="E469" s="55" t="s">
        <v>1304</v>
      </c>
      <c r="F469" s="55"/>
      <c r="G469" s="56"/>
      <c r="H469" s="55" t="s">
        <v>109</v>
      </c>
      <c r="I469" s="55"/>
      <c r="J469" s="55" t="s">
        <v>1324</v>
      </c>
      <c r="K469" s="55" t="s">
        <v>1325</v>
      </c>
      <c r="L469" s="55" t="s">
        <v>19</v>
      </c>
      <c r="M469" s="55" t="s">
        <v>1326</v>
      </c>
      <c r="N469" s="55" t="s">
        <v>1327</v>
      </c>
      <c r="O469" s="55" t="s">
        <v>1328</v>
      </c>
      <c r="P469" s="57">
        <v>9784480089656</v>
      </c>
      <c r="Q469" s="55" t="s">
        <v>1311</v>
      </c>
    </row>
    <row r="470" spans="1:17" x14ac:dyDescent="0.45">
      <c r="A470" s="6" t="str">
        <f>B470&amp;COUNTIF($B$2:B470,B470)</f>
        <v>214</v>
      </c>
      <c r="B470" s="52" t="str">
        <f>ソースデータ!$F470&amp;ソースデータ!$G470</f>
        <v/>
      </c>
      <c r="C470" s="54" t="s">
        <v>1329</v>
      </c>
      <c r="D470" s="55" t="s">
        <v>1304</v>
      </c>
      <c r="E470" s="55" t="s">
        <v>1304</v>
      </c>
      <c r="F470" s="55"/>
      <c r="G470" s="56"/>
      <c r="H470" s="55" t="s">
        <v>109</v>
      </c>
      <c r="I470" s="55"/>
      <c r="J470" s="55" t="s">
        <v>1330</v>
      </c>
      <c r="K470" s="55" t="s">
        <v>1325</v>
      </c>
      <c r="L470" s="55" t="s">
        <v>19</v>
      </c>
      <c r="M470" s="55" t="s">
        <v>1331</v>
      </c>
      <c r="N470" s="55" t="s">
        <v>1332</v>
      </c>
      <c r="O470" s="55" t="s">
        <v>1333</v>
      </c>
      <c r="P470" s="57">
        <v>9784334100469</v>
      </c>
      <c r="Q470" s="55" t="s">
        <v>1311</v>
      </c>
    </row>
    <row r="471" spans="1:17" x14ac:dyDescent="0.45">
      <c r="A471" s="6" t="str">
        <f>B471&amp;COUNTIF($B$2:B471,B471)</f>
        <v>215</v>
      </c>
      <c r="B471" s="52" t="str">
        <f>ソースデータ!$F471&amp;ソースデータ!$G471</f>
        <v/>
      </c>
      <c r="C471" s="54" t="s">
        <v>1334</v>
      </c>
      <c r="D471" s="55" t="s">
        <v>1304</v>
      </c>
      <c r="E471" s="55" t="s">
        <v>1335</v>
      </c>
      <c r="F471" s="55"/>
      <c r="G471" s="56"/>
      <c r="H471" s="55" t="s">
        <v>109</v>
      </c>
      <c r="I471" s="55"/>
      <c r="J471" s="55" t="s">
        <v>1336</v>
      </c>
      <c r="K471" s="55" t="s">
        <v>1337</v>
      </c>
      <c r="L471" s="55" t="s">
        <v>19</v>
      </c>
      <c r="M471" s="55" t="s">
        <v>1338</v>
      </c>
      <c r="N471" s="55" t="s">
        <v>1339</v>
      </c>
      <c r="O471" s="55" t="s">
        <v>1340</v>
      </c>
      <c r="P471" s="57">
        <v>9784909658739</v>
      </c>
      <c r="Q471" s="55" t="s">
        <v>1311</v>
      </c>
    </row>
    <row r="472" spans="1:17" x14ac:dyDescent="0.45">
      <c r="A472" s="6" t="str">
        <f>B472&amp;COUNTIF($B$2:B472,B472)</f>
        <v>216</v>
      </c>
      <c r="B472" s="52" t="str">
        <f>ソースデータ!$F472&amp;ソースデータ!$G472</f>
        <v/>
      </c>
      <c r="C472" s="54" t="s">
        <v>1341</v>
      </c>
      <c r="D472" s="55" t="s">
        <v>1304</v>
      </c>
      <c r="E472" s="55" t="s">
        <v>1318</v>
      </c>
      <c r="F472" s="55"/>
      <c r="G472" s="56"/>
      <c r="H472" s="55" t="s">
        <v>109</v>
      </c>
      <c r="I472" s="55"/>
      <c r="J472" s="55" t="s">
        <v>1342</v>
      </c>
      <c r="K472" s="55" t="s">
        <v>1343</v>
      </c>
      <c r="L472" s="55" t="s">
        <v>19</v>
      </c>
      <c r="M472" s="55" t="s">
        <v>1344</v>
      </c>
      <c r="N472" s="55" t="s">
        <v>1345</v>
      </c>
      <c r="O472" s="55" t="s">
        <v>1346</v>
      </c>
      <c r="P472" s="57">
        <v>9784498057180</v>
      </c>
      <c r="Q472" s="55" t="s">
        <v>1311</v>
      </c>
    </row>
    <row r="473" spans="1:17" x14ac:dyDescent="0.45">
      <c r="A473" s="6" t="str">
        <f>B473&amp;COUNTIF($B$2:B473,B473)</f>
        <v>217</v>
      </c>
      <c r="B473" s="52" t="str">
        <f>ソースデータ!$F473&amp;ソースデータ!$G473</f>
        <v/>
      </c>
      <c r="C473" s="54" t="s">
        <v>1347</v>
      </c>
      <c r="D473" s="55" t="s">
        <v>1304</v>
      </c>
      <c r="E473" s="55" t="s">
        <v>1318</v>
      </c>
      <c r="F473" s="55"/>
      <c r="G473" s="56"/>
      <c r="H473" s="55" t="s">
        <v>109</v>
      </c>
      <c r="I473" s="55"/>
      <c r="J473" s="55" t="s">
        <v>1348</v>
      </c>
      <c r="K473" s="55" t="s">
        <v>1349</v>
      </c>
      <c r="L473" s="55" t="s">
        <v>37</v>
      </c>
      <c r="M473" s="55" t="s">
        <v>1350</v>
      </c>
      <c r="N473" s="55" t="s">
        <v>1351</v>
      </c>
      <c r="O473" s="55" t="s">
        <v>1352</v>
      </c>
      <c r="P473" s="57">
        <v>9784805515013</v>
      </c>
      <c r="Q473" s="55" t="s">
        <v>1311</v>
      </c>
    </row>
    <row r="474" spans="1:17" x14ac:dyDescent="0.45">
      <c r="A474" s="6" t="str">
        <f>B474&amp;COUNTIF($B$2:B474,B474)</f>
        <v>218</v>
      </c>
      <c r="B474" s="52" t="str">
        <f>ソースデータ!$F474&amp;ソースデータ!$G474</f>
        <v/>
      </c>
      <c r="C474" s="54" t="s">
        <v>1353</v>
      </c>
      <c r="D474" s="55" t="s">
        <v>1304</v>
      </c>
      <c r="E474" s="55" t="s">
        <v>204</v>
      </c>
      <c r="F474" s="55"/>
      <c r="G474" s="56"/>
      <c r="H474" s="55" t="s">
        <v>109</v>
      </c>
      <c r="I474" s="55"/>
      <c r="J474" s="55" t="s">
        <v>1354</v>
      </c>
      <c r="K474" s="55" t="s">
        <v>1355</v>
      </c>
      <c r="L474" s="55" t="s">
        <v>19</v>
      </c>
      <c r="M474" s="55" t="s">
        <v>1356</v>
      </c>
      <c r="N474" s="55" t="s">
        <v>1357</v>
      </c>
      <c r="O474" s="55" t="s">
        <v>1358</v>
      </c>
      <c r="P474" s="57">
        <v>9784595309304</v>
      </c>
      <c r="Q474" s="55" t="s">
        <v>1311</v>
      </c>
    </row>
    <row r="475" spans="1:17" x14ac:dyDescent="0.45">
      <c r="A475" s="6" t="str">
        <f>B475&amp;COUNTIF($B$2:B475,B475)</f>
        <v>219</v>
      </c>
      <c r="B475" s="52" t="str">
        <f>ソースデータ!$F475&amp;ソースデータ!$G475</f>
        <v/>
      </c>
      <c r="C475" s="54" t="s">
        <v>1359</v>
      </c>
      <c r="D475" s="55" t="s">
        <v>1304</v>
      </c>
      <c r="E475" s="55" t="s">
        <v>204</v>
      </c>
      <c r="F475" s="55"/>
      <c r="G475" s="56"/>
      <c r="H475" s="55" t="s">
        <v>109</v>
      </c>
      <c r="I475" s="55"/>
      <c r="J475" s="55" t="s">
        <v>1360</v>
      </c>
      <c r="K475" s="55" t="s">
        <v>1361</v>
      </c>
      <c r="L475" s="55" t="s">
        <v>19</v>
      </c>
      <c r="M475" s="55" t="s">
        <v>1362</v>
      </c>
      <c r="N475" s="55" t="s">
        <v>1363</v>
      </c>
      <c r="O475" s="55" t="s">
        <v>91</v>
      </c>
      <c r="P475" s="57">
        <v>9784641150379</v>
      </c>
      <c r="Q475" s="55" t="s">
        <v>1311</v>
      </c>
    </row>
    <row r="476" spans="1:17" x14ac:dyDescent="0.45">
      <c r="A476" s="6" t="str">
        <f>B476&amp;COUNTIF($B$2:B476,B476)</f>
        <v>220</v>
      </c>
      <c r="B476" s="52" t="str">
        <f>ソースデータ!$F476&amp;ソースデータ!$G476</f>
        <v/>
      </c>
      <c r="C476" s="54" t="s">
        <v>1364</v>
      </c>
      <c r="D476" s="55" t="s">
        <v>1304</v>
      </c>
      <c r="E476" s="55" t="s">
        <v>204</v>
      </c>
      <c r="F476" s="55"/>
      <c r="G476" s="56"/>
      <c r="H476" s="55" t="s">
        <v>109</v>
      </c>
      <c r="I476" s="55"/>
      <c r="J476" s="55" t="s">
        <v>1365</v>
      </c>
      <c r="K476" s="55" t="s">
        <v>1361</v>
      </c>
      <c r="L476" s="55" t="s">
        <v>19</v>
      </c>
      <c r="M476" s="55" t="s">
        <v>1366</v>
      </c>
      <c r="N476" s="55" t="s">
        <v>1367</v>
      </c>
      <c r="O476" s="55" t="s">
        <v>1368</v>
      </c>
      <c r="P476" s="57">
        <v>9784946509292</v>
      </c>
      <c r="Q476" s="55" t="s">
        <v>1311</v>
      </c>
    </row>
    <row r="477" spans="1:17" x14ac:dyDescent="0.45">
      <c r="A477" s="6" t="str">
        <f>B477&amp;COUNTIF($B$2:B477,B477)</f>
        <v>221</v>
      </c>
      <c r="B477" s="52" t="str">
        <f>ソースデータ!$F477&amp;ソースデータ!$G477</f>
        <v/>
      </c>
      <c r="C477" s="54" t="s">
        <v>1369</v>
      </c>
      <c r="D477" s="55" t="s">
        <v>1304</v>
      </c>
      <c r="E477" s="55" t="s">
        <v>1028</v>
      </c>
      <c r="F477" s="55"/>
      <c r="G477" s="56"/>
      <c r="H477" s="55" t="s">
        <v>109</v>
      </c>
      <c r="I477" s="55"/>
      <c r="J477" s="55" t="s">
        <v>1370</v>
      </c>
      <c r="K477" s="55" t="s">
        <v>1371</v>
      </c>
      <c r="L477" s="55" t="s">
        <v>19</v>
      </c>
      <c r="M477" s="55" t="s">
        <v>1372</v>
      </c>
      <c r="N477" s="55" t="s">
        <v>1373</v>
      </c>
      <c r="O477" s="55" t="s">
        <v>1374</v>
      </c>
      <c r="P477" s="57">
        <v>9781108969192</v>
      </c>
      <c r="Q477" s="55" t="s">
        <v>1311</v>
      </c>
    </row>
    <row r="478" spans="1:17" x14ac:dyDescent="0.45">
      <c r="A478" s="6" t="str">
        <f>B478&amp;COUNTIF($B$2:B478,B478)</f>
        <v>222</v>
      </c>
      <c r="B478" s="52" t="str">
        <f>ソースデータ!$F478&amp;ソースデータ!$G478</f>
        <v/>
      </c>
      <c r="C478" s="54" t="s">
        <v>1375</v>
      </c>
      <c r="D478" s="55" t="s">
        <v>1304</v>
      </c>
      <c r="E478" s="55" t="s">
        <v>1376</v>
      </c>
      <c r="F478" s="55"/>
      <c r="G478" s="56"/>
      <c r="H478" s="55" t="s">
        <v>109</v>
      </c>
      <c r="I478" s="55"/>
      <c r="J478" s="55" t="s">
        <v>1370</v>
      </c>
      <c r="K478" s="55" t="s">
        <v>1371</v>
      </c>
      <c r="L478" s="55" t="s">
        <v>19</v>
      </c>
      <c r="M478" s="55" t="s">
        <v>1377</v>
      </c>
      <c r="N478" s="55" t="s">
        <v>1373</v>
      </c>
      <c r="O478" s="55" t="s">
        <v>1378</v>
      </c>
      <c r="P478" s="57">
        <v>9781107565463</v>
      </c>
      <c r="Q478" s="55" t="s">
        <v>1311</v>
      </c>
    </row>
    <row r="479" spans="1:17" x14ac:dyDescent="0.45">
      <c r="A479" s="6" t="str">
        <f>B479&amp;COUNTIF($B$2:B479,B479)</f>
        <v>223</v>
      </c>
      <c r="B479" s="52" t="str">
        <f>ソースデータ!$F479&amp;ソースデータ!$G479</f>
        <v/>
      </c>
      <c r="C479" s="54" t="s">
        <v>1379</v>
      </c>
      <c r="D479" s="55" t="s">
        <v>1304</v>
      </c>
      <c r="E479" s="55" t="s">
        <v>1318</v>
      </c>
      <c r="F479" s="55"/>
      <c r="G479" s="56"/>
      <c r="H479" s="55" t="s">
        <v>109</v>
      </c>
      <c r="I479" s="55"/>
      <c r="J479" s="55" t="s">
        <v>1380</v>
      </c>
      <c r="K479" s="55" t="s">
        <v>1381</v>
      </c>
      <c r="L479" s="55" t="s">
        <v>19</v>
      </c>
      <c r="M479" s="55" t="s">
        <v>1382</v>
      </c>
      <c r="N479" s="55" t="s">
        <v>1383</v>
      </c>
      <c r="O479" s="55" t="s">
        <v>1384</v>
      </c>
      <c r="P479" s="57">
        <v>9784140350676</v>
      </c>
      <c r="Q479" s="55" t="s">
        <v>1311</v>
      </c>
    </row>
    <row r="480" spans="1:17" x14ac:dyDescent="0.45">
      <c r="A480" s="6" t="str">
        <f>B480&amp;COUNTIF($B$2:B480,B480)</f>
        <v>224</v>
      </c>
      <c r="B480" s="52" t="str">
        <f>ソースデータ!$F480&amp;ソースデータ!$G480</f>
        <v/>
      </c>
      <c r="C480" s="54" t="s">
        <v>1385</v>
      </c>
      <c r="D480" s="55" t="s">
        <v>1304</v>
      </c>
      <c r="E480" s="55" t="s">
        <v>1318</v>
      </c>
      <c r="F480" s="55"/>
      <c r="G480" s="56"/>
      <c r="H480" s="55" t="s">
        <v>109</v>
      </c>
      <c r="I480" s="55"/>
      <c r="J480" s="55" t="s">
        <v>1386</v>
      </c>
      <c r="K480" s="55" t="s">
        <v>1381</v>
      </c>
      <c r="L480" s="55" t="s">
        <v>19</v>
      </c>
      <c r="M480" s="55" t="s">
        <v>1387</v>
      </c>
      <c r="N480" s="55" t="s">
        <v>1388</v>
      </c>
      <c r="O480" s="55" t="s">
        <v>50</v>
      </c>
      <c r="P480" s="57">
        <v>9784255453125</v>
      </c>
      <c r="Q480" s="55" t="s">
        <v>1311</v>
      </c>
    </row>
    <row r="481" spans="1:17" x14ac:dyDescent="0.45">
      <c r="A481" s="6" t="str">
        <f>B481&amp;COUNTIF($B$2:B481,B481)</f>
        <v>225</v>
      </c>
      <c r="B481" s="52" t="str">
        <f>ソースデータ!$F481&amp;ソースデータ!$G481</f>
        <v/>
      </c>
      <c r="C481" s="54" t="s">
        <v>1389</v>
      </c>
      <c r="D481" s="55" t="s">
        <v>1304</v>
      </c>
      <c r="E481" s="55" t="s">
        <v>204</v>
      </c>
      <c r="F481" s="55"/>
      <c r="G481" s="56"/>
      <c r="H481" s="55" t="s">
        <v>109</v>
      </c>
      <c r="I481" s="55"/>
      <c r="J481" s="55" t="s">
        <v>1390</v>
      </c>
      <c r="K481" s="55" t="s">
        <v>1391</v>
      </c>
      <c r="L481" s="55" t="s">
        <v>19</v>
      </c>
      <c r="M481" s="55" t="s">
        <v>383</v>
      </c>
      <c r="N481" s="55" t="s">
        <v>1392</v>
      </c>
      <c r="O481" s="55" t="s">
        <v>50</v>
      </c>
      <c r="P481" s="57">
        <v>9784255353623</v>
      </c>
      <c r="Q481" s="55" t="s">
        <v>1311</v>
      </c>
    </row>
    <row r="482" spans="1:17" x14ac:dyDescent="0.45">
      <c r="A482" s="6" t="str">
        <f>B482&amp;COUNTIF($B$2:B482,B482)</f>
        <v>226</v>
      </c>
      <c r="B482" s="52" t="str">
        <f>ソースデータ!$F482&amp;ソースデータ!$G482</f>
        <v/>
      </c>
      <c r="C482" s="54" t="s">
        <v>1393</v>
      </c>
      <c r="D482" s="55" t="s">
        <v>1304</v>
      </c>
      <c r="E482" s="55" t="s">
        <v>1394</v>
      </c>
      <c r="F482" s="55"/>
      <c r="G482" s="56"/>
      <c r="H482" s="55" t="s">
        <v>109</v>
      </c>
      <c r="I482" s="55"/>
      <c r="J482" s="55" t="s">
        <v>1395</v>
      </c>
      <c r="K482" s="55" t="s">
        <v>1391</v>
      </c>
      <c r="L482" s="55" t="s">
        <v>19</v>
      </c>
      <c r="M482" s="55" t="s">
        <v>1396</v>
      </c>
      <c r="N482" s="55" t="s">
        <v>1397</v>
      </c>
      <c r="O482" s="55" t="s">
        <v>1398</v>
      </c>
      <c r="P482" s="57">
        <v>9784623090761</v>
      </c>
      <c r="Q482" s="55" t="s">
        <v>1311</v>
      </c>
    </row>
    <row r="483" spans="1:17" x14ac:dyDescent="0.45">
      <c r="A483" s="6" t="str">
        <f>B483&amp;COUNTIF($B$2:B483,B483)</f>
        <v>227</v>
      </c>
      <c r="B483" s="52" t="str">
        <f>ソースデータ!$F483&amp;ソースデータ!$G483</f>
        <v/>
      </c>
      <c r="C483" s="54" t="s">
        <v>1399</v>
      </c>
      <c r="D483" s="55" t="s">
        <v>1304</v>
      </c>
      <c r="E483" s="55" t="s">
        <v>1318</v>
      </c>
      <c r="F483" s="55"/>
      <c r="G483" s="56"/>
      <c r="H483" s="55" t="s">
        <v>109</v>
      </c>
      <c r="I483" s="55"/>
      <c r="J483" s="55" t="s">
        <v>1400</v>
      </c>
      <c r="K483" s="55" t="s">
        <v>1401</v>
      </c>
      <c r="L483" s="55" t="s">
        <v>19</v>
      </c>
      <c r="M483" s="55" t="s">
        <v>422</v>
      </c>
      <c r="N483" s="55" t="s">
        <v>1402</v>
      </c>
      <c r="O483" s="55" t="s">
        <v>65</v>
      </c>
      <c r="P483" s="57">
        <v>9784384131048</v>
      </c>
      <c r="Q483" s="55" t="s">
        <v>1311</v>
      </c>
    </row>
    <row r="484" spans="1:17" x14ac:dyDescent="0.45">
      <c r="A484" s="6" t="str">
        <f>B484&amp;COUNTIF($B$2:B484,B484)</f>
        <v>228</v>
      </c>
      <c r="B484" s="52" t="str">
        <f>ソースデータ!$F484&amp;ソースデータ!$G484</f>
        <v/>
      </c>
      <c r="C484" s="54" t="s">
        <v>1399</v>
      </c>
      <c r="D484" s="55" t="s">
        <v>1304</v>
      </c>
      <c r="E484" s="55" t="s">
        <v>1318</v>
      </c>
      <c r="F484" s="55"/>
      <c r="G484" s="56"/>
      <c r="H484" s="55" t="s">
        <v>109</v>
      </c>
      <c r="I484" s="55"/>
      <c r="J484" s="55" t="s">
        <v>1400</v>
      </c>
      <c r="K484" s="55" t="s">
        <v>1401</v>
      </c>
      <c r="L484" s="55" t="s">
        <v>37</v>
      </c>
      <c r="M484" s="55" t="s">
        <v>1403</v>
      </c>
      <c r="N484" s="55" t="s">
        <v>1402</v>
      </c>
      <c r="O484" s="55" t="s">
        <v>65</v>
      </c>
      <c r="P484" s="57">
        <v>9784384131055</v>
      </c>
      <c r="Q484" s="55" t="s">
        <v>1311</v>
      </c>
    </row>
    <row r="485" spans="1:17" x14ac:dyDescent="0.45">
      <c r="A485" s="6" t="str">
        <f>B485&amp;COUNTIF($B$2:B485,B485)</f>
        <v>229</v>
      </c>
      <c r="B485" s="52" t="str">
        <f>ソースデータ!$F485&amp;ソースデータ!$G485</f>
        <v/>
      </c>
      <c r="C485" s="54" t="s">
        <v>1404</v>
      </c>
      <c r="D485" s="55" t="s">
        <v>1304</v>
      </c>
      <c r="E485" s="55" t="s">
        <v>204</v>
      </c>
      <c r="F485" s="55"/>
      <c r="G485" s="56"/>
      <c r="H485" s="55" t="s">
        <v>109</v>
      </c>
      <c r="I485" s="55"/>
      <c r="J485" s="55" t="s">
        <v>1405</v>
      </c>
      <c r="K485" s="55" t="s">
        <v>1406</v>
      </c>
      <c r="L485" s="55" t="s">
        <v>19</v>
      </c>
      <c r="M485" s="55" t="s">
        <v>139</v>
      </c>
      <c r="N485" s="55" t="s">
        <v>1407</v>
      </c>
      <c r="O485" s="55" t="s">
        <v>140</v>
      </c>
      <c r="P485" s="57">
        <v>9784910603049</v>
      </c>
      <c r="Q485" s="55" t="s">
        <v>1664</v>
      </c>
    </row>
    <row r="486" spans="1:17" x14ac:dyDescent="0.45">
      <c r="A486" s="6" t="str">
        <f>B486&amp;COUNTIF($B$2:B543,B486)</f>
        <v>274</v>
      </c>
      <c r="B486" s="52" t="str">
        <f>ソースデータ!$F486&amp;ソースデータ!$G486</f>
        <v/>
      </c>
      <c r="C486" s="54" t="s">
        <v>1408</v>
      </c>
      <c r="D486" s="55" t="s">
        <v>1304</v>
      </c>
      <c r="E486" s="55" t="s">
        <v>102</v>
      </c>
      <c r="F486" s="55"/>
      <c r="G486" s="56"/>
      <c r="H486" s="55" t="s">
        <v>109</v>
      </c>
      <c r="I486" s="55"/>
      <c r="J486" s="55" t="s">
        <v>1409</v>
      </c>
      <c r="K486" s="55" t="s">
        <v>1410</v>
      </c>
      <c r="L486" s="55" t="s">
        <v>19</v>
      </c>
      <c r="M486" s="55" t="s">
        <v>1411</v>
      </c>
      <c r="N486" s="55" t="s">
        <v>1412</v>
      </c>
      <c r="O486" s="55" t="s">
        <v>1413</v>
      </c>
      <c r="P486" s="57">
        <v>9780141439884</v>
      </c>
      <c r="Q486" s="55" t="s">
        <v>1311</v>
      </c>
    </row>
    <row r="487" spans="1:17" x14ac:dyDescent="0.45">
      <c r="A487" s="58" t="str">
        <f>B487&amp;COUNTIF($B$2:B487,B487)</f>
        <v>231</v>
      </c>
      <c r="B487" s="30" t="str">
        <f>ソースデータ!$F487&amp;ソースデータ!$G487</f>
        <v/>
      </c>
      <c r="C487" s="41" t="s">
        <v>1414</v>
      </c>
      <c r="D487" s="42" t="s">
        <v>1304</v>
      </c>
      <c r="E487" s="42" t="s">
        <v>102</v>
      </c>
      <c r="F487" s="42"/>
      <c r="G487" s="43"/>
      <c r="H487" s="42" t="s">
        <v>109</v>
      </c>
      <c r="I487" s="42"/>
      <c r="J487" s="42" t="s">
        <v>1409</v>
      </c>
      <c r="K487" s="42" t="s">
        <v>1410</v>
      </c>
      <c r="L487" s="42" t="s">
        <v>19</v>
      </c>
      <c r="M487" s="42" t="s">
        <v>1415</v>
      </c>
      <c r="N487" s="42" t="s">
        <v>1416</v>
      </c>
      <c r="O487" s="42" t="s">
        <v>1413</v>
      </c>
      <c r="P487" s="44">
        <v>9780241952863</v>
      </c>
      <c r="Q487" s="42" t="s">
        <v>1311</v>
      </c>
    </row>
    <row r="488" spans="1:17" x14ac:dyDescent="0.45">
      <c r="A488" s="58" t="str">
        <f>B488&amp;COUNTIF($B$2:B488,B488)</f>
        <v>232</v>
      </c>
      <c r="B488" s="30" t="str">
        <f>ソースデータ!$F488&amp;ソースデータ!$G488</f>
        <v/>
      </c>
      <c r="C488" s="59" t="s">
        <v>1417</v>
      </c>
      <c r="D488" s="60" t="s">
        <v>1304</v>
      </c>
      <c r="E488" s="60" t="s">
        <v>102</v>
      </c>
      <c r="F488" s="55"/>
      <c r="G488" s="56"/>
      <c r="H488" s="60" t="s">
        <v>109</v>
      </c>
      <c r="I488" s="55"/>
      <c r="J488" s="60" t="s">
        <v>1418</v>
      </c>
      <c r="K488" s="60" t="s">
        <v>1410</v>
      </c>
      <c r="L488" s="60" t="s">
        <v>19</v>
      </c>
      <c r="M488" s="60" t="s">
        <v>1419</v>
      </c>
      <c r="N488" s="60" t="s">
        <v>1420</v>
      </c>
      <c r="O488" s="60"/>
      <c r="P488" s="57">
        <v>9780140424416</v>
      </c>
      <c r="Q488" s="60" t="s">
        <v>1311</v>
      </c>
    </row>
    <row r="489" spans="1:17" x14ac:dyDescent="0.45">
      <c r="A489" s="58" t="str">
        <f>B489&amp;COUNTIF($B$2:B489,B489)</f>
        <v>233</v>
      </c>
      <c r="B489" s="30" t="str">
        <f>ソースデータ!$F489&amp;ソースデータ!$G489</f>
        <v/>
      </c>
      <c r="C489" s="59" t="s">
        <v>1421</v>
      </c>
      <c r="D489" s="60" t="s">
        <v>1304</v>
      </c>
      <c r="E489" s="60" t="s">
        <v>102</v>
      </c>
      <c r="F489" s="55"/>
      <c r="G489" s="56"/>
      <c r="H489" s="60" t="s">
        <v>109</v>
      </c>
      <c r="I489" s="55"/>
      <c r="J489" s="60" t="s">
        <v>1422</v>
      </c>
      <c r="K489" s="60" t="s">
        <v>1410</v>
      </c>
      <c r="L489" s="60" t="s">
        <v>19</v>
      </c>
      <c r="M489" s="60" t="s">
        <v>1423</v>
      </c>
      <c r="N489" s="60" t="s">
        <v>1424</v>
      </c>
      <c r="O489" s="60"/>
      <c r="P489" s="57">
        <v>9781554815425</v>
      </c>
      <c r="Q489" s="60" t="s">
        <v>1311</v>
      </c>
    </row>
    <row r="490" spans="1:17" x14ac:dyDescent="0.45">
      <c r="A490" s="58" t="str">
        <f>B490&amp;COUNTIF($B$2:B490,B490)</f>
        <v>234</v>
      </c>
      <c r="B490" s="30" t="str">
        <f>ソースデータ!$F490&amp;ソースデータ!$G490</f>
        <v/>
      </c>
      <c r="C490" s="59" t="s">
        <v>1425</v>
      </c>
      <c r="D490" s="60" t="s">
        <v>1304</v>
      </c>
      <c r="E490" s="60" t="s">
        <v>102</v>
      </c>
      <c r="F490" s="55"/>
      <c r="G490" s="56"/>
      <c r="H490" s="60" t="s">
        <v>109</v>
      </c>
      <c r="I490" s="55"/>
      <c r="J490" s="60" t="s">
        <v>1336</v>
      </c>
      <c r="K490" s="60" t="s">
        <v>1426</v>
      </c>
      <c r="L490" s="60" t="s">
        <v>19</v>
      </c>
      <c r="M490" s="60" t="s">
        <v>1427</v>
      </c>
      <c r="N490" s="60" t="s">
        <v>1428</v>
      </c>
      <c r="O490" s="60" t="s">
        <v>1429</v>
      </c>
      <c r="P490" s="57">
        <v>9784812216064</v>
      </c>
      <c r="Q490" s="60" t="s">
        <v>1311</v>
      </c>
    </row>
    <row r="491" spans="1:17" x14ac:dyDescent="0.45">
      <c r="A491" s="58" t="str">
        <f>B491&amp;COUNTIF($B$2:B491,B491)</f>
        <v>235</v>
      </c>
      <c r="B491" s="30" t="str">
        <f>ソースデータ!$F491&amp;ソースデータ!$G491</f>
        <v/>
      </c>
      <c r="C491" s="59" t="s">
        <v>1430</v>
      </c>
      <c r="D491" s="60" t="s">
        <v>1304</v>
      </c>
      <c r="E491" s="60" t="s">
        <v>204</v>
      </c>
      <c r="F491" s="55"/>
      <c r="G491" s="56"/>
      <c r="H491" s="60" t="s">
        <v>109</v>
      </c>
      <c r="I491" s="55"/>
      <c r="J491" s="60" t="s">
        <v>1431</v>
      </c>
      <c r="K491" s="60" t="s">
        <v>1432</v>
      </c>
      <c r="L491" s="60" t="s">
        <v>19</v>
      </c>
      <c r="M491" s="60" t="s">
        <v>222</v>
      </c>
      <c r="N491" s="60" t="s">
        <v>1433</v>
      </c>
      <c r="O491" s="60" t="s">
        <v>74</v>
      </c>
      <c r="P491" s="57">
        <v>9784785310998</v>
      </c>
      <c r="Q491" s="60" t="s">
        <v>1311</v>
      </c>
    </row>
    <row r="492" spans="1:17" x14ac:dyDescent="0.45">
      <c r="A492" s="58" t="str">
        <f>B492&amp;COUNTIF($B$2:B492,B492)</f>
        <v>236</v>
      </c>
      <c r="B492" s="30" t="str">
        <f>ソースデータ!$F492&amp;ソースデータ!$G492</f>
        <v/>
      </c>
      <c r="C492" s="59" t="s">
        <v>1434</v>
      </c>
      <c r="D492" s="60" t="s">
        <v>1304</v>
      </c>
      <c r="E492" s="60" t="s">
        <v>1028</v>
      </c>
      <c r="F492" s="55"/>
      <c r="G492" s="56"/>
      <c r="H492" s="60" t="s">
        <v>109</v>
      </c>
      <c r="I492" s="55"/>
      <c r="J492" s="60" t="s">
        <v>1435</v>
      </c>
      <c r="K492" s="60" t="s">
        <v>1432</v>
      </c>
      <c r="L492" s="60" t="s">
        <v>19</v>
      </c>
      <c r="M492" s="60" t="s">
        <v>1436</v>
      </c>
      <c r="N492" s="60" t="s">
        <v>1437</v>
      </c>
      <c r="O492" s="60" t="s">
        <v>135</v>
      </c>
      <c r="P492" s="57">
        <v>9784254122411</v>
      </c>
      <c r="Q492" s="60" t="s">
        <v>1311</v>
      </c>
    </row>
    <row r="493" spans="1:17" x14ac:dyDescent="0.45">
      <c r="A493" s="58" t="str">
        <f>B493&amp;COUNTIF($B$2:B493,B493)</f>
        <v>237</v>
      </c>
      <c r="B493" s="30" t="str">
        <f>ソースデータ!$F493&amp;ソースデータ!$G493</f>
        <v/>
      </c>
      <c r="C493" s="59" t="s">
        <v>1438</v>
      </c>
      <c r="D493" s="60" t="s">
        <v>1304</v>
      </c>
      <c r="E493" s="60" t="s">
        <v>204</v>
      </c>
      <c r="F493" s="55"/>
      <c r="G493" s="56"/>
      <c r="H493" s="60" t="s">
        <v>109</v>
      </c>
      <c r="I493" s="55"/>
      <c r="J493" s="60" t="s">
        <v>1439</v>
      </c>
      <c r="K493" s="60" t="s">
        <v>1440</v>
      </c>
      <c r="L493" s="60" t="s">
        <v>37</v>
      </c>
      <c r="M493" s="60" t="s">
        <v>1441</v>
      </c>
      <c r="N493" s="60" t="s">
        <v>1442</v>
      </c>
      <c r="O493" s="60" t="s">
        <v>1443</v>
      </c>
      <c r="P493" s="57">
        <v>9784044001186</v>
      </c>
      <c r="Q493" s="60" t="s">
        <v>1311</v>
      </c>
    </row>
    <row r="494" spans="1:17" x14ac:dyDescent="0.45">
      <c r="A494" s="58" t="str">
        <f>B494&amp;COUNTIF($B$2:B494,B494)</f>
        <v>238</v>
      </c>
      <c r="B494" s="30" t="str">
        <f>ソースデータ!$F494&amp;ソースデータ!$G494</f>
        <v/>
      </c>
      <c r="C494" s="59" t="s">
        <v>1444</v>
      </c>
      <c r="D494" s="60" t="s">
        <v>1304</v>
      </c>
      <c r="E494" s="60" t="s">
        <v>204</v>
      </c>
      <c r="F494" s="55"/>
      <c r="G494" s="56"/>
      <c r="H494" s="60" t="s">
        <v>109</v>
      </c>
      <c r="I494" s="55"/>
      <c r="J494" s="60" t="s">
        <v>1439</v>
      </c>
      <c r="K494" s="60" t="s">
        <v>1440</v>
      </c>
      <c r="L494" s="60" t="s">
        <v>19</v>
      </c>
      <c r="M494" s="60" t="s">
        <v>1445</v>
      </c>
      <c r="N494" s="60" t="s">
        <v>1446</v>
      </c>
      <c r="O494" s="60" t="s">
        <v>1447</v>
      </c>
      <c r="P494" s="57">
        <v>9784787904232</v>
      </c>
      <c r="Q494" s="60" t="s">
        <v>1311</v>
      </c>
    </row>
    <row r="495" spans="1:17" x14ac:dyDescent="0.45">
      <c r="A495" s="58" t="str">
        <f>B495&amp;COUNTIF($B$2:B495,B495)</f>
        <v>239</v>
      </c>
      <c r="B495" s="30" t="str">
        <f>ソースデータ!$F495&amp;ソースデータ!$G495</f>
        <v/>
      </c>
      <c r="C495" s="59" t="s">
        <v>1448</v>
      </c>
      <c r="D495" s="60" t="s">
        <v>1304</v>
      </c>
      <c r="E495" s="60" t="s">
        <v>204</v>
      </c>
      <c r="F495" s="55"/>
      <c r="G495" s="56"/>
      <c r="H495" s="60" t="s">
        <v>109</v>
      </c>
      <c r="I495" s="55"/>
      <c r="J495" s="60" t="s">
        <v>1449</v>
      </c>
      <c r="K495" s="60" t="s">
        <v>1450</v>
      </c>
      <c r="L495" s="60" t="s">
        <v>19</v>
      </c>
      <c r="M495" s="60" t="s">
        <v>443</v>
      </c>
      <c r="N495" s="60" t="s">
        <v>1451</v>
      </c>
      <c r="O495" s="60" t="s">
        <v>69</v>
      </c>
      <c r="P495" s="57">
        <v>9784764707115</v>
      </c>
      <c r="Q495" s="60" t="s">
        <v>1311</v>
      </c>
    </row>
    <row r="496" spans="1:17" x14ac:dyDescent="0.45">
      <c r="A496" s="58" t="str">
        <f>B496&amp;COUNTIF($B$2:B496,B496)</f>
        <v>240</v>
      </c>
      <c r="B496" s="30" t="str">
        <f>ソースデータ!$F496&amp;ソースデータ!$G496</f>
        <v/>
      </c>
      <c r="C496" s="59" t="s">
        <v>1452</v>
      </c>
      <c r="D496" s="60" t="s">
        <v>1304</v>
      </c>
      <c r="E496" s="60" t="s">
        <v>1318</v>
      </c>
      <c r="F496" s="55"/>
      <c r="G496" s="56"/>
      <c r="H496" s="60" t="s">
        <v>109</v>
      </c>
      <c r="I496" s="55"/>
      <c r="J496" s="60" t="s">
        <v>1453</v>
      </c>
      <c r="K496" s="60" t="s">
        <v>1454</v>
      </c>
      <c r="L496" s="60" t="s">
        <v>19</v>
      </c>
      <c r="M496" s="60" t="s">
        <v>1455</v>
      </c>
      <c r="N496" s="60" t="s">
        <v>1456</v>
      </c>
      <c r="O496" s="60"/>
      <c r="P496" s="57">
        <v>9780194903950</v>
      </c>
      <c r="Q496" s="60" t="s">
        <v>1311</v>
      </c>
    </row>
    <row r="497" spans="1:17" x14ac:dyDescent="0.45">
      <c r="A497" s="58" t="str">
        <f>B497&amp;COUNTIF($B$2:B497,B497)</f>
        <v>241</v>
      </c>
      <c r="B497" s="30" t="str">
        <f>ソースデータ!$F497&amp;ソースデータ!$G497</f>
        <v/>
      </c>
      <c r="C497" s="59" t="s">
        <v>1457</v>
      </c>
      <c r="D497" s="60" t="s">
        <v>1304</v>
      </c>
      <c r="E497" s="60" t="s">
        <v>204</v>
      </c>
      <c r="F497" s="55"/>
      <c r="G497" s="56"/>
      <c r="H497" s="60" t="s">
        <v>109</v>
      </c>
      <c r="I497" s="55"/>
      <c r="J497" s="60" t="s">
        <v>1458</v>
      </c>
      <c r="K497" s="60" t="s">
        <v>1459</v>
      </c>
      <c r="L497" s="60" t="s">
        <v>19</v>
      </c>
      <c r="M497" s="60" t="s">
        <v>1460</v>
      </c>
      <c r="N497" s="60" t="s">
        <v>1461</v>
      </c>
      <c r="O497" s="60" t="s">
        <v>1462</v>
      </c>
      <c r="P497" s="57">
        <v>9784894766150</v>
      </c>
      <c r="Q497" s="60" t="s">
        <v>1311</v>
      </c>
    </row>
    <row r="498" spans="1:17" x14ac:dyDescent="0.45">
      <c r="A498" s="58" t="str">
        <f>B498&amp;COUNTIF($B$2:B498,B498)</f>
        <v>242</v>
      </c>
      <c r="B498" s="30" t="str">
        <f>ソースデータ!$F498&amp;ソースデータ!$G498</f>
        <v/>
      </c>
      <c r="C498" s="59" t="s">
        <v>1463</v>
      </c>
      <c r="D498" s="60" t="s">
        <v>1304</v>
      </c>
      <c r="E498" s="60" t="s">
        <v>1305</v>
      </c>
      <c r="F498" s="55"/>
      <c r="G498" s="56"/>
      <c r="H498" s="60" t="s">
        <v>109</v>
      </c>
      <c r="I498" s="55"/>
      <c r="J498" s="60" t="s">
        <v>1464</v>
      </c>
      <c r="K498" s="60" t="s">
        <v>1465</v>
      </c>
      <c r="L498" s="60" t="s">
        <v>19</v>
      </c>
      <c r="M498" s="60" t="s">
        <v>1466</v>
      </c>
      <c r="N498" s="60" t="s">
        <v>1467</v>
      </c>
      <c r="O498" s="60" t="s">
        <v>21</v>
      </c>
      <c r="P498" s="57">
        <v>9784003510155</v>
      </c>
      <c r="Q498" s="60" t="s">
        <v>1311</v>
      </c>
    </row>
    <row r="499" spans="1:17" x14ac:dyDescent="0.45">
      <c r="A499" s="58" t="str">
        <f>B499&amp;COUNTIF($B$2:B499,B499)</f>
        <v>243</v>
      </c>
      <c r="B499" s="30" t="str">
        <f>ソースデータ!$F499&amp;ソースデータ!$G499</f>
        <v/>
      </c>
      <c r="C499" s="59" t="s">
        <v>1468</v>
      </c>
      <c r="D499" s="60" t="s">
        <v>1304</v>
      </c>
      <c r="E499" s="60" t="s">
        <v>1318</v>
      </c>
      <c r="F499" s="55"/>
      <c r="G499" s="56"/>
      <c r="H499" s="60" t="s">
        <v>109</v>
      </c>
      <c r="I499" s="55"/>
      <c r="J499" s="60" t="s">
        <v>1469</v>
      </c>
      <c r="K499" s="60" t="s">
        <v>1470</v>
      </c>
      <c r="L499" s="60" t="s">
        <v>37</v>
      </c>
      <c r="M499" s="60" t="s">
        <v>1471</v>
      </c>
      <c r="N499" s="60" t="s">
        <v>1472</v>
      </c>
      <c r="O499" s="60" t="s">
        <v>1462</v>
      </c>
      <c r="P499" s="57">
        <v>9784823412028</v>
      </c>
      <c r="Q499" s="60" t="s">
        <v>1311</v>
      </c>
    </row>
    <row r="500" spans="1:17" x14ac:dyDescent="0.45">
      <c r="A500" s="58" t="str">
        <f>B500&amp;COUNTIF($B$2:B500,B500)</f>
        <v>244</v>
      </c>
      <c r="B500" s="30" t="str">
        <f>ソースデータ!$F500&amp;ソースデータ!$G500</f>
        <v/>
      </c>
      <c r="C500" s="59" t="s">
        <v>1473</v>
      </c>
      <c r="D500" s="60" t="s">
        <v>1304</v>
      </c>
      <c r="E500" s="60" t="s">
        <v>204</v>
      </c>
      <c r="F500" s="55"/>
      <c r="G500" s="56"/>
      <c r="H500" s="60" t="s">
        <v>109</v>
      </c>
      <c r="I500" s="55"/>
      <c r="J500" s="60" t="s">
        <v>1474</v>
      </c>
      <c r="K500" s="60" t="s">
        <v>1475</v>
      </c>
      <c r="L500" s="60" t="s">
        <v>19</v>
      </c>
      <c r="M500" s="60" t="s">
        <v>1476</v>
      </c>
      <c r="N500" s="60" t="s">
        <v>1477</v>
      </c>
      <c r="O500" s="60" t="s">
        <v>1462</v>
      </c>
      <c r="P500" s="57">
        <v>9784894764262</v>
      </c>
      <c r="Q500" s="60" t="s">
        <v>1311</v>
      </c>
    </row>
    <row r="501" spans="1:17" x14ac:dyDescent="0.45">
      <c r="A501" s="58" t="str">
        <f>B501&amp;COUNTIF($B$2:B501,B501)</f>
        <v>245</v>
      </c>
      <c r="B501" s="30" t="str">
        <f>ソースデータ!$F501&amp;ソースデータ!$G501</f>
        <v/>
      </c>
      <c r="C501" s="59" t="s">
        <v>1478</v>
      </c>
      <c r="D501" s="60" t="s">
        <v>1304</v>
      </c>
      <c r="E501" s="60" t="s">
        <v>204</v>
      </c>
      <c r="F501" s="55"/>
      <c r="G501" s="56"/>
      <c r="H501" s="60" t="s">
        <v>109</v>
      </c>
      <c r="I501" s="55"/>
      <c r="J501" s="60" t="s">
        <v>1479</v>
      </c>
      <c r="K501" s="60" t="s">
        <v>1475</v>
      </c>
      <c r="L501" s="60" t="s">
        <v>19</v>
      </c>
      <c r="M501" s="60" t="s">
        <v>1480</v>
      </c>
      <c r="N501" s="60" t="s">
        <v>1481</v>
      </c>
      <c r="O501" s="60" t="s">
        <v>1482</v>
      </c>
      <c r="P501" s="57">
        <v>9784874242773</v>
      </c>
      <c r="Q501" s="60" t="s">
        <v>1311</v>
      </c>
    </row>
    <row r="502" spans="1:17" x14ac:dyDescent="0.45">
      <c r="A502" s="58" t="str">
        <f>B502&amp;COUNTIF($B$2:B502,B502)</f>
        <v>246</v>
      </c>
      <c r="B502" s="30" t="str">
        <f>ソースデータ!$F502&amp;ソースデータ!$G502</f>
        <v/>
      </c>
      <c r="C502" s="59" t="s">
        <v>1483</v>
      </c>
      <c r="D502" s="60" t="s">
        <v>1304</v>
      </c>
      <c r="E502" s="60" t="s">
        <v>1335</v>
      </c>
      <c r="F502" s="55"/>
      <c r="G502" s="56"/>
      <c r="H502" s="60" t="s">
        <v>109</v>
      </c>
      <c r="I502" s="55"/>
      <c r="J502" s="60" t="s">
        <v>1484</v>
      </c>
      <c r="K502" s="60" t="s">
        <v>1485</v>
      </c>
      <c r="L502" s="60" t="s">
        <v>19</v>
      </c>
      <c r="M502" s="60" t="s">
        <v>1486</v>
      </c>
      <c r="N502" s="60" t="s">
        <v>1487</v>
      </c>
      <c r="O502" s="60" t="s">
        <v>1488</v>
      </c>
      <c r="P502" s="57">
        <v>9780340829936</v>
      </c>
      <c r="Q502" s="60" t="s">
        <v>1311</v>
      </c>
    </row>
    <row r="503" spans="1:17" x14ac:dyDescent="0.45">
      <c r="A503" s="58" t="str">
        <f>B503&amp;COUNTIF($B$2:B503,B503)</f>
        <v>247</v>
      </c>
      <c r="B503" s="30" t="str">
        <f>ソースデータ!$F503&amp;ソースデータ!$G503</f>
        <v/>
      </c>
      <c r="C503" s="59" t="s">
        <v>1489</v>
      </c>
      <c r="D503" s="60" t="s">
        <v>1304</v>
      </c>
      <c r="E503" s="60" t="s">
        <v>1490</v>
      </c>
      <c r="F503" s="55"/>
      <c r="G503" s="56"/>
      <c r="H503" s="60" t="s">
        <v>1491</v>
      </c>
      <c r="I503" s="55"/>
      <c r="J503" s="60" t="s">
        <v>1492</v>
      </c>
      <c r="K503" s="60" t="s">
        <v>1493</v>
      </c>
      <c r="L503" s="60" t="s">
        <v>19</v>
      </c>
      <c r="M503" s="60" t="s">
        <v>1494</v>
      </c>
      <c r="N503" s="60" t="s">
        <v>1495</v>
      </c>
      <c r="O503" s="60" t="s">
        <v>1496</v>
      </c>
      <c r="P503" s="57">
        <v>9784792328009</v>
      </c>
      <c r="Q503" s="60" t="s">
        <v>1311</v>
      </c>
    </row>
    <row r="504" spans="1:17" x14ac:dyDescent="0.45">
      <c r="A504" s="58" t="str">
        <f>B504&amp;COUNTIF($B$2:B504,B504)</f>
        <v>248</v>
      </c>
      <c r="B504" s="30" t="str">
        <f>ソースデータ!$F504&amp;ソースデータ!$G504</f>
        <v/>
      </c>
      <c r="C504" s="59" t="s">
        <v>1497</v>
      </c>
      <c r="D504" s="60" t="s">
        <v>1304</v>
      </c>
      <c r="E504" s="60" t="s">
        <v>1490</v>
      </c>
      <c r="F504" s="55"/>
      <c r="G504" s="56"/>
      <c r="H504" s="60" t="s">
        <v>1491</v>
      </c>
      <c r="I504" s="55"/>
      <c r="J504" s="60" t="s">
        <v>1492</v>
      </c>
      <c r="K504" s="60" t="s">
        <v>1493</v>
      </c>
      <c r="L504" s="60" t="s">
        <v>37</v>
      </c>
      <c r="M504" s="60" t="s">
        <v>1498</v>
      </c>
      <c r="N504" s="60" t="s">
        <v>1499</v>
      </c>
      <c r="O504" s="60" t="s">
        <v>91</v>
      </c>
      <c r="P504" s="57">
        <v>9784641222229</v>
      </c>
      <c r="Q504" s="60" t="s">
        <v>1311</v>
      </c>
    </row>
    <row r="505" spans="1:17" x14ac:dyDescent="0.45">
      <c r="A505" s="58" t="str">
        <f>B505&amp;COUNTIF($B$2:B505,B505)</f>
        <v>249</v>
      </c>
      <c r="B505" s="30" t="str">
        <f>ソースデータ!$F505&amp;ソースデータ!$G505</f>
        <v/>
      </c>
      <c r="C505" s="59" t="s">
        <v>1500</v>
      </c>
      <c r="D505" s="60" t="s">
        <v>1304</v>
      </c>
      <c r="E505" s="60" t="s">
        <v>204</v>
      </c>
      <c r="F505" s="55"/>
      <c r="G505" s="56"/>
      <c r="H505" s="60" t="s">
        <v>1491</v>
      </c>
      <c r="I505" s="55"/>
      <c r="J505" s="60" t="s">
        <v>1501</v>
      </c>
      <c r="K505" s="60" t="s">
        <v>1502</v>
      </c>
      <c r="L505" s="60" t="s">
        <v>37</v>
      </c>
      <c r="M505" s="60" t="s">
        <v>1503</v>
      </c>
      <c r="N505" s="60" t="s">
        <v>1504</v>
      </c>
      <c r="O505" s="60" t="s">
        <v>300</v>
      </c>
      <c r="P505" s="57">
        <v>9784130320214</v>
      </c>
      <c r="Q505" s="60" t="s">
        <v>1311</v>
      </c>
    </row>
    <row r="506" spans="1:17" x14ac:dyDescent="0.45">
      <c r="A506" s="58" t="str">
        <f>B506&amp;COUNTIF($B$2:B506,B506)</f>
        <v>250</v>
      </c>
      <c r="B506" s="30" t="str">
        <f>ソースデータ!$F506&amp;ソースデータ!$G506</f>
        <v/>
      </c>
      <c r="C506" s="59" t="s">
        <v>1505</v>
      </c>
      <c r="D506" s="60" t="s">
        <v>1304</v>
      </c>
      <c r="E506" s="60" t="s">
        <v>102</v>
      </c>
      <c r="F506" s="55"/>
      <c r="G506" s="56"/>
      <c r="H506" s="60" t="s">
        <v>1491</v>
      </c>
      <c r="I506" s="55"/>
      <c r="J506" s="60" t="s">
        <v>1506</v>
      </c>
      <c r="K506" s="60" t="s">
        <v>1507</v>
      </c>
      <c r="L506" s="60" t="s">
        <v>19</v>
      </c>
      <c r="M506" s="60" t="s">
        <v>846</v>
      </c>
      <c r="N506" s="60" t="s">
        <v>847</v>
      </c>
      <c r="O506" s="60" t="s">
        <v>91</v>
      </c>
      <c r="P506" s="57">
        <v>9784641115545</v>
      </c>
      <c r="Q506" s="60" t="s">
        <v>1311</v>
      </c>
    </row>
    <row r="507" spans="1:17" x14ac:dyDescent="0.45">
      <c r="A507" s="58" t="str">
        <f>B507&amp;COUNTIF($B$2:B507,B507)</f>
        <v>251</v>
      </c>
      <c r="B507" s="30" t="str">
        <f>ソースデータ!$F507&amp;ソースデータ!$G507</f>
        <v/>
      </c>
      <c r="C507" s="59" t="s">
        <v>1508</v>
      </c>
      <c r="D507" s="60" t="s">
        <v>1304</v>
      </c>
      <c r="E507" s="60" t="s">
        <v>102</v>
      </c>
      <c r="F507" s="55"/>
      <c r="G507" s="56"/>
      <c r="H507" s="60" t="s">
        <v>1491</v>
      </c>
      <c r="I507" s="55"/>
      <c r="J507" s="60" t="s">
        <v>1509</v>
      </c>
      <c r="K507" s="60" t="s">
        <v>1507</v>
      </c>
      <c r="L507" s="60" t="s">
        <v>19</v>
      </c>
      <c r="M507" s="60" t="s">
        <v>843</v>
      </c>
      <c r="N507" s="60" t="s">
        <v>844</v>
      </c>
      <c r="O507" s="60" t="s">
        <v>300</v>
      </c>
      <c r="P507" s="57">
        <v>9784130323970</v>
      </c>
      <c r="Q507" s="60" t="s">
        <v>1311</v>
      </c>
    </row>
    <row r="508" spans="1:17" x14ac:dyDescent="0.45">
      <c r="A508" s="58" t="str">
        <f>B508&amp;COUNTIF($B$2:B508,B508)</f>
        <v>252</v>
      </c>
      <c r="B508" s="30" t="str">
        <f>ソースデータ!$F508&amp;ソースデータ!$G508</f>
        <v/>
      </c>
      <c r="C508" s="59" t="s">
        <v>1510</v>
      </c>
      <c r="D508" s="60" t="s">
        <v>1304</v>
      </c>
      <c r="E508" s="60" t="s">
        <v>1318</v>
      </c>
      <c r="F508" s="55"/>
      <c r="G508" s="56"/>
      <c r="H508" s="60" t="s">
        <v>1491</v>
      </c>
      <c r="I508" s="55"/>
      <c r="J508" s="60" t="s">
        <v>1511</v>
      </c>
      <c r="K508" s="60" t="s">
        <v>1512</v>
      </c>
      <c r="L508" s="60" t="s">
        <v>19</v>
      </c>
      <c r="M508" s="60" t="s">
        <v>771</v>
      </c>
      <c r="N508" s="60" t="s">
        <v>772</v>
      </c>
      <c r="O508" s="60" t="s">
        <v>91</v>
      </c>
      <c r="P508" s="57">
        <v>9784641115637</v>
      </c>
      <c r="Q508" s="60" t="s">
        <v>1311</v>
      </c>
    </row>
    <row r="509" spans="1:17" x14ac:dyDescent="0.45">
      <c r="A509" s="58" t="str">
        <f>B509&amp;COUNTIF($B$2:B509,B509)</f>
        <v>253</v>
      </c>
      <c r="B509" s="30" t="str">
        <f>ソースデータ!$F509&amp;ソースデータ!$G509</f>
        <v/>
      </c>
      <c r="C509" s="59" t="s">
        <v>1513</v>
      </c>
      <c r="D509" s="60" t="s">
        <v>1304</v>
      </c>
      <c r="E509" s="60" t="s">
        <v>1318</v>
      </c>
      <c r="F509" s="55"/>
      <c r="G509" s="56"/>
      <c r="H509" s="60" t="s">
        <v>1491</v>
      </c>
      <c r="I509" s="55"/>
      <c r="J509" s="60" t="s">
        <v>1511</v>
      </c>
      <c r="K509" s="60" t="s">
        <v>1512</v>
      </c>
      <c r="L509" s="60" t="s">
        <v>19</v>
      </c>
      <c r="M509" s="60" t="s">
        <v>1514</v>
      </c>
      <c r="N509" s="60" t="s">
        <v>1515</v>
      </c>
      <c r="O509" s="60" t="s">
        <v>21</v>
      </c>
      <c r="P509" s="57">
        <v>9784000614238</v>
      </c>
      <c r="Q509" s="60" t="s">
        <v>1311</v>
      </c>
    </row>
    <row r="510" spans="1:17" x14ac:dyDescent="0.45">
      <c r="A510" s="58" t="str">
        <f>B510&amp;COUNTIF($B$2:B510,B510)</f>
        <v>254</v>
      </c>
      <c r="B510" s="30" t="str">
        <f>ソースデータ!$F510&amp;ソースデータ!$G510</f>
        <v/>
      </c>
      <c r="C510" s="59" t="s">
        <v>1516</v>
      </c>
      <c r="D510" s="60" t="s">
        <v>1304</v>
      </c>
      <c r="E510" s="60" t="s">
        <v>1318</v>
      </c>
      <c r="F510" s="55"/>
      <c r="G510" s="56"/>
      <c r="H510" s="60" t="s">
        <v>1491</v>
      </c>
      <c r="I510" s="55"/>
      <c r="J510" s="60" t="s">
        <v>1511</v>
      </c>
      <c r="K510" s="60" t="s">
        <v>1512</v>
      </c>
      <c r="L510" s="60" t="s">
        <v>19</v>
      </c>
      <c r="M510" s="60" t="s">
        <v>1517</v>
      </c>
      <c r="N510" s="60" t="s">
        <v>1515</v>
      </c>
      <c r="O510" s="60" t="s">
        <v>91</v>
      </c>
      <c r="P510" s="57">
        <v>9784641138704</v>
      </c>
      <c r="Q510" s="60" t="s">
        <v>1311</v>
      </c>
    </row>
    <row r="511" spans="1:17" x14ac:dyDescent="0.45">
      <c r="A511" s="58" t="str">
        <f>B511&amp;COUNTIF($B$2:B511,B511)</f>
        <v>255</v>
      </c>
      <c r="B511" s="30" t="str">
        <f>ソースデータ!$F511&amp;ソースデータ!$G511</f>
        <v/>
      </c>
      <c r="C511" s="59" t="s">
        <v>1518</v>
      </c>
      <c r="D511" s="60" t="s">
        <v>1304</v>
      </c>
      <c r="E511" s="60" t="s">
        <v>1028</v>
      </c>
      <c r="F511" s="55"/>
      <c r="G511" s="56"/>
      <c r="H511" s="60" t="s">
        <v>1491</v>
      </c>
      <c r="I511" s="55"/>
      <c r="J511" s="60" t="s">
        <v>966</v>
      </c>
      <c r="K511" s="60" t="s">
        <v>1519</v>
      </c>
      <c r="L511" s="60" t="s">
        <v>19</v>
      </c>
      <c r="M511" s="60" t="s">
        <v>968</v>
      </c>
      <c r="N511" s="60" t="s">
        <v>969</v>
      </c>
      <c r="O511" s="60" t="s">
        <v>91</v>
      </c>
      <c r="P511" s="57">
        <v>9784641115286</v>
      </c>
      <c r="Q511" s="60" t="s">
        <v>1311</v>
      </c>
    </row>
    <row r="512" spans="1:17" x14ac:dyDescent="0.45">
      <c r="A512" s="58" t="str">
        <f>B512&amp;COUNTIF($B$2:B512,B512)</f>
        <v>256</v>
      </c>
      <c r="B512" s="30" t="str">
        <f>ソースデータ!$F512&amp;ソースデータ!$G512</f>
        <v/>
      </c>
      <c r="C512" s="59" t="s">
        <v>1520</v>
      </c>
      <c r="D512" s="60" t="s">
        <v>1304</v>
      </c>
      <c r="E512" s="60" t="s">
        <v>1028</v>
      </c>
      <c r="F512" s="55"/>
      <c r="G512" s="56"/>
      <c r="H512" s="60" t="s">
        <v>1491</v>
      </c>
      <c r="I512" s="55"/>
      <c r="J512" s="60" t="s">
        <v>966</v>
      </c>
      <c r="K512" s="60" t="s">
        <v>1519</v>
      </c>
      <c r="L512" s="60" t="s">
        <v>37</v>
      </c>
      <c r="M512" s="60" t="s">
        <v>973</v>
      </c>
      <c r="N512" s="60" t="s">
        <v>974</v>
      </c>
      <c r="O512" s="60" t="s">
        <v>91</v>
      </c>
      <c r="P512" s="57">
        <v>9784641144941</v>
      </c>
      <c r="Q512" s="60" t="s">
        <v>1311</v>
      </c>
    </row>
    <row r="513" spans="1:17" x14ac:dyDescent="0.45">
      <c r="A513" s="58" t="str">
        <f>B513&amp;COUNTIF($B$2:B513,B513)</f>
        <v>257</v>
      </c>
      <c r="B513" s="30" t="str">
        <f>ソースデータ!$F513&amp;ソースデータ!$G513</f>
        <v/>
      </c>
      <c r="C513" s="59" t="s">
        <v>1521</v>
      </c>
      <c r="D513" s="60" t="s">
        <v>1304</v>
      </c>
      <c r="E513" s="60" t="s">
        <v>204</v>
      </c>
      <c r="F513" s="55"/>
      <c r="G513" s="56"/>
      <c r="H513" s="60" t="s">
        <v>1491</v>
      </c>
      <c r="I513" s="55"/>
      <c r="J513" s="60" t="s">
        <v>1522</v>
      </c>
      <c r="K513" s="60" t="s">
        <v>1523</v>
      </c>
      <c r="L513" s="60" t="s">
        <v>37</v>
      </c>
      <c r="M513" s="60" t="s">
        <v>789</v>
      </c>
      <c r="N513" s="60" t="s">
        <v>790</v>
      </c>
      <c r="O513" s="60" t="s">
        <v>91</v>
      </c>
      <c r="P513" s="57">
        <v>9784641115644</v>
      </c>
      <c r="Q513" s="60" t="s">
        <v>1311</v>
      </c>
    </row>
    <row r="514" spans="1:17" x14ac:dyDescent="0.45">
      <c r="A514" s="58" t="str">
        <f>B514&amp;COUNTIF($B$2:B514,B514)</f>
        <v>258</v>
      </c>
      <c r="B514" s="30" t="str">
        <f>ソースデータ!$F514&amp;ソースデータ!$G514</f>
        <v/>
      </c>
      <c r="C514" s="59" t="s">
        <v>1524</v>
      </c>
      <c r="D514" s="60" t="s">
        <v>1304</v>
      </c>
      <c r="E514" s="60" t="s">
        <v>204</v>
      </c>
      <c r="F514" s="55"/>
      <c r="G514" s="56"/>
      <c r="H514" s="60" t="s">
        <v>1491</v>
      </c>
      <c r="I514" s="55"/>
      <c r="J514" s="60" t="s">
        <v>1522</v>
      </c>
      <c r="K514" s="60" t="s">
        <v>1523</v>
      </c>
      <c r="L514" s="60" t="s">
        <v>19</v>
      </c>
      <c r="M514" s="60" t="s">
        <v>787</v>
      </c>
      <c r="N514" s="60" t="s">
        <v>780</v>
      </c>
      <c r="O514" s="60" t="s">
        <v>91</v>
      </c>
      <c r="P514" s="57">
        <v>9784641151154</v>
      </c>
      <c r="Q514" s="60" t="s">
        <v>1311</v>
      </c>
    </row>
    <row r="515" spans="1:17" x14ac:dyDescent="0.45">
      <c r="A515" s="58" t="str">
        <f>B515&amp;COUNTIF($B$2:B515,B515)</f>
        <v>259</v>
      </c>
      <c r="B515" s="30" t="str">
        <f>ソースデータ!$F515&amp;ソースデータ!$G515</f>
        <v/>
      </c>
      <c r="C515" s="59" t="s">
        <v>1525</v>
      </c>
      <c r="D515" s="60" t="s">
        <v>1304</v>
      </c>
      <c r="E515" s="60" t="s">
        <v>102</v>
      </c>
      <c r="F515" s="55"/>
      <c r="G515" s="56"/>
      <c r="H515" s="60" t="s">
        <v>1491</v>
      </c>
      <c r="I515" s="55"/>
      <c r="J515" s="60" t="s">
        <v>1526</v>
      </c>
      <c r="K515" s="60" t="s">
        <v>1527</v>
      </c>
      <c r="L515" s="60" t="s">
        <v>19</v>
      </c>
      <c r="M515" s="60" t="s">
        <v>1528</v>
      </c>
      <c r="N515" s="60" t="s">
        <v>772</v>
      </c>
      <c r="O515" s="60" t="s">
        <v>810</v>
      </c>
      <c r="P515" s="57">
        <v>9784335359033</v>
      </c>
      <c r="Q515" s="60" t="s">
        <v>1311</v>
      </c>
    </row>
    <row r="516" spans="1:17" x14ac:dyDescent="0.45">
      <c r="A516" s="58" t="str">
        <f>B516&amp;COUNTIF($B$2:B516,B516)</f>
        <v>260</v>
      </c>
      <c r="B516" s="30" t="str">
        <f>ソースデータ!$F516&amp;ソースデータ!$G516</f>
        <v/>
      </c>
      <c r="C516" s="59" t="s">
        <v>1529</v>
      </c>
      <c r="D516" s="60" t="s">
        <v>1304</v>
      </c>
      <c r="E516" s="60" t="s">
        <v>1304</v>
      </c>
      <c r="F516" s="55"/>
      <c r="G516" s="56"/>
      <c r="H516" s="60" t="s">
        <v>1491</v>
      </c>
      <c r="I516" s="55"/>
      <c r="J516" s="60" t="s">
        <v>1530</v>
      </c>
      <c r="K516" s="60" t="s">
        <v>1304</v>
      </c>
      <c r="L516" s="60" t="s">
        <v>37</v>
      </c>
      <c r="M516" s="60" t="s">
        <v>926</v>
      </c>
      <c r="N516" s="60" t="s">
        <v>927</v>
      </c>
      <c r="O516" s="60" t="s">
        <v>91</v>
      </c>
      <c r="P516" s="57">
        <v>9784641009240</v>
      </c>
      <c r="Q516" s="60" t="s">
        <v>1311</v>
      </c>
    </row>
    <row r="517" spans="1:17" x14ac:dyDescent="0.45">
      <c r="A517" s="58" t="str">
        <f>B517&amp;COUNTIF($B$2:B517,B517)</f>
        <v>261</v>
      </c>
      <c r="B517" s="30" t="str">
        <f>ソースデータ!$F517&amp;ソースデータ!$G517</f>
        <v/>
      </c>
      <c r="C517" s="59" t="s">
        <v>1531</v>
      </c>
      <c r="D517" s="60" t="s">
        <v>1304</v>
      </c>
      <c r="E517" s="60" t="s">
        <v>1304</v>
      </c>
      <c r="F517" s="55"/>
      <c r="G517" s="56"/>
      <c r="H517" s="60" t="s">
        <v>1532</v>
      </c>
      <c r="I517" s="55"/>
      <c r="J517" s="60" t="s">
        <v>1533</v>
      </c>
      <c r="K517" s="60" t="s">
        <v>1534</v>
      </c>
      <c r="L517" s="60" t="s">
        <v>19</v>
      </c>
      <c r="M517" s="60" t="s">
        <v>1535</v>
      </c>
      <c r="N517" s="60" t="s">
        <v>1536</v>
      </c>
      <c r="O517" s="60" t="s">
        <v>1537</v>
      </c>
      <c r="P517" s="57">
        <v>9784561257493</v>
      </c>
      <c r="Q517" s="60" t="s">
        <v>1311</v>
      </c>
    </row>
    <row r="518" spans="1:17" x14ac:dyDescent="0.45">
      <c r="A518" s="58" t="str">
        <f>B518&amp;COUNTIF($B$2:B518,B518)</f>
        <v>262</v>
      </c>
      <c r="B518" s="30" t="str">
        <f>ソースデータ!$F518&amp;ソースデータ!$G518</f>
        <v/>
      </c>
      <c r="C518" s="59" t="s">
        <v>1538</v>
      </c>
      <c r="D518" s="60" t="s">
        <v>1304</v>
      </c>
      <c r="E518" s="60" t="s">
        <v>1304</v>
      </c>
      <c r="F518" s="55"/>
      <c r="G518" s="56"/>
      <c r="H518" s="60" t="s">
        <v>1532</v>
      </c>
      <c r="I518" s="55"/>
      <c r="J518" s="60" t="s">
        <v>1539</v>
      </c>
      <c r="K518" s="60" t="s">
        <v>1534</v>
      </c>
      <c r="L518" s="60" t="s">
        <v>19</v>
      </c>
      <c r="M518" s="60" t="s">
        <v>1540</v>
      </c>
      <c r="N518" s="60" t="s">
        <v>1541</v>
      </c>
      <c r="O518" s="60" t="s">
        <v>91</v>
      </c>
      <c r="P518" s="57">
        <v>9784641123755</v>
      </c>
      <c r="Q518" s="60" t="s">
        <v>1311</v>
      </c>
    </row>
    <row r="519" spans="1:17" x14ac:dyDescent="0.45">
      <c r="A519" s="58" t="str">
        <f>B519&amp;COUNTIF($B$2:B519,B519)</f>
        <v>263</v>
      </c>
      <c r="B519" s="30" t="str">
        <f>ソースデータ!$F519&amp;ソースデータ!$G519</f>
        <v/>
      </c>
      <c r="C519" s="59" t="s">
        <v>1542</v>
      </c>
      <c r="D519" s="60" t="s">
        <v>1304</v>
      </c>
      <c r="E519" s="60" t="s">
        <v>1304</v>
      </c>
      <c r="F519" s="55"/>
      <c r="G519" s="56"/>
      <c r="H519" s="60" t="s">
        <v>1532</v>
      </c>
      <c r="I519" s="55"/>
      <c r="J519" s="60" t="s">
        <v>1543</v>
      </c>
      <c r="K519" s="60" t="s">
        <v>1534</v>
      </c>
      <c r="L519" s="60" t="s">
        <v>19</v>
      </c>
      <c r="M519" s="60" t="s">
        <v>1544</v>
      </c>
      <c r="N519" s="60" t="s">
        <v>1545</v>
      </c>
      <c r="O519" s="60" t="s">
        <v>20</v>
      </c>
      <c r="P519" s="57">
        <v>9784061455535</v>
      </c>
      <c r="Q519" s="60" t="s">
        <v>1311</v>
      </c>
    </row>
    <row r="520" spans="1:17" x14ac:dyDescent="0.45">
      <c r="A520" s="58" t="str">
        <f>B520&amp;COUNTIF($B$2:B520,B520)</f>
        <v>264</v>
      </c>
      <c r="B520" s="30" t="str">
        <f>ソースデータ!$F520&amp;ソースデータ!$G520</f>
        <v/>
      </c>
      <c r="C520" s="59" t="s">
        <v>1546</v>
      </c>
      <c r="D520" s="60" t="s">
        <v>1304</v>
      </c>
      <c r="E520" s="60" t="s">
        <v>1304</v>
      </c>
      <c r="F520" s="55"/>
      <c r="G520" s="56"/>
      <c r="H520" s="60" t="s">
        <v>1532</v>
      </c>
      <c r="I520" s="55"/>
      <c r="J520" s="60" t="s">
        <v>1543</v>
      </c>
      <c r="K520" s="60" t="s">
        <v>1534</v>
      </c>
      <c r="L520" s="60" t="s">
        <v>19</v>
      </c>
      <c r="M520" s="60" t="s">
        <v>1547</v>
      </c>
      <c r="N520" s="60" t="s">
        <v>1548</v>
      </c>
      <c r="O520" s="60" t="s">
        <v>91</v>
      </c>
      <c r="P520" s="57">
        <v>9784641121157</v>
      </c>
      <c r="Q520" s="60" t="s">
        <v>1311</v>
      </c>
    </row>
    <row r="521" spans="1:17" x14ac:dyDescent="0.45">
      <c r="A521" s="58" t="str">
        <f>B521&amp;COUNTIF($B$2:B521,B521)</f>
        <v>265</v>
      </c>
      <c r="B521" s="30" t="str">
        <f>ソースデータ!$F521&amp;ソースデータ!$G521</f>
        <v/>
      </c>
      <c r="C521" s="59" t="s">
        <v>1549</v>
      </c>
      <c r="D521" s="60" t="s">
        <v>1304</v>
      </c>
      <c r="E521" s="60" t="s">
        <v>1305</v>
      </c>
      <c r="F521" s="55"/>
      <c r="G521" s="56"/>
      <c r="H521" s="60" t="s">
        <v>1532</v>
      </c>
      <c r="I521" s="55"/>
      <c r="J521" s="60" t="s">
        <v>1550</v>
      </c>
      <c r="K521" s="60" t="s">
        <v>1551</v>
      </c>
      <c r="L521" s="60" t="s">
        <v>19</v>
      </c>
      <c r="M521" s="60" t="s">
        <v>1552</v>
      </c>
      <c r="N521" s="60" t="s">
        <v>1553</v>
      </c>
      <c r="O521" s="60" t="s">
        <v>1554</v>
      </c>
      <c r="P521" s="57">
        <v>9784478028629</v>
      </c>
      <c r="Q521" s="60" t="s">
        <v>1311</v>
      </c>
    </row>
    <row r="522" spans="1:17" x14ac:dyDescent="0.45">
      <c r="A522" s="58" t="str">
        <f>B522&amp;COUNTIF($B$2:B522,B522)</f>
        <v>266</v>
      </c>
      <c r="B522" s="30" t="str">
        <f>ソースデータ!$F522&amp;ソースデータ!$G522</f>
        <v/>
      </c>
      <c r="C522" s="59" t="s">
        <v>1555</v>
      </c>
      <c r="D522" s="60" t="s">
        <v>1304</v>
      </c>
      <c r="E522" s="60" t="s">
        <v>1556</v>
      </c>
      <c r="F522" s="55"/>
      <c r="G522" s="56"/>
      <c r="H522" s="60" t="s">
        <v>1532</v>
      </c>
      <c r="I522" s="55"/>
      <c r="J522" s="60" t="s">
        <v>1550</v>
      </c>
      <c r="K522" s="60" t="s">
        <v>1551</v>
      </c>
      <c r="L522" s="60" t="s">
        <v>19</v>
      </c>
      <c r="M522" s="60" t="s">
        <v>1557</v>
      </c>
      <c r="N522" s="60" t="s">
        <v>1558</v>
      </c>
      <c r="O522" s="60" t="s">
        <v>1559</v>
      </c>
      <c r="P522" s="57">
        <v>9784492503294</v>
      </c>
      <c r="Q522" s="60" t="s">
        <v>1311</v>
      </c>
    </row>
    <row r="523" spans="1:17" x14ac:dyDescent="0.45">
      <c r="A523" s="58" t="str">
        <f>B523&amp;COUNTIF($B$2:B523,B523)</f>
        <v>267</v>
      </c>
      <c r="B523" s="30" t="str">
        <f>ソースデータ!$F523&amp;ソースデータ!$G523</f>
        <v/>
      </c>
      <c r="C523" s="59" t="s">
        <v>1560</v>
      </c>
      <c r="D523" s="60" t="s">
        <v>1304</v>
      </c>
      <c r="E523" s="60" t="s">
        <v>1304</v>
      </c>
      <c r="F523" s="55"/>
      <c r="G523" s="56"/>
      <c r="H523" s="60" t="s">
        <v>1532</v>
      </c>
      <c r="I523" s="55"/>
      <c r="J523" s="60" t="s">
        <v>1561</v>
      </c>
      <c r="K523" s="60" t="s">
        <v>1562</v>
      </c>
      <c r="L523" s="60" t="s">
        <v>19</v>
      </c>
      <c r="M523" s="60" t="s">
        <v>1563</v>
      </c>
      <c r="N523" s="60" t="s">
        <v>1564</v>
      </c>
      <c r="O523" s="60" t="s">
        <v>1559</v>
      </c>
      <c r="P523" s="57">
        <v>9784492315132</v>
      </c>
      <c r="Q523" s="60" t="s">
        <v>1311</v>
      </c>
    </row>
    <row r="524" spans="1:17" x14ac:dyDescent="0.45">
      <c r="A524" s="58" t="str">
        <f>B524&amp;COUNTIF($B$2:B524,B524)</f>
        <v>268</v>
      </c>
      <c r="B524" s="30" t="str">
        <f>ソースデータ!$F524&amp;ソースデータ!$G524</f>
        <v/>
      </c>
      <c r="C524" s="59" t="s">
        <v>1565</v>
      </c>
      <c r="D524" s="60" t="s">
        <v>1304</v>
      </c>
      <c r="E524" s="60" t="s">
        <v>204</v>
      </c>
      <c r="F524" s="55"/>
      <c r="G524" s="56"/>
      <c r="H524" s="60" t="s">
        <v>1532</v>
      </c>
      <c r="I524" s="55"/>
      <c r="J524" s="60" t="s">
        <v>1566</v>
      </c>
      <c r="K524" s="60" t="s">
        <v>1567</v>
      </c>
      <c r="L524" s="60" t="s">
        <v>19</v>
      </c>
      <c r="M524" s="60" t="s">
        <v>1568</v>
      </c>
      <c r="N524" s="60" t="s">
        <v>1569</v>
      </c>
      <c r="O524" s="60" t="s">
        <v>193</v>
      </c>
      <c r="P524" s="57">
        <v>9784535556775</v>
      </c>
      <c r="Q524" s="60" t="s">
        <v>1311</v>
      </c>
    </row>
    <row r="525" spans="1:17" x14ac:dyDescent="0.45">
      <c r="A525" s="58" t="str">
        <f>B525&amp;COUNTIF($B$2:B525,B525)</f>
        <v>269</v>
      </c>
      <c r="B525" s="30" t="str">
        <f>ソースデータ!$F525&amp;ソースデータ!$G525</f>
        <v/>
      </c>
      <c r="C525" s="59" t="s">
        <v>1570</v>
      </c>
      <c r="D525" s="60" t="s">
        <v>1304</v>
      </c>
      <c r="E525" s="60" t="s">
        <v>1305</v>
      </c>
      <c r="F525" s="55"/>
      <c r="G525" s="56"/>
      <c r="H525" s="60" t="s">
        <v>1532</v>
      </c>
      <c r="I525" s="55"/>
      <c r="J525" s="60" t="s">
        <v>1571</v>
      </c>
      <c r="K525" s="60" t="s">
        <v>1567</v>
      </c>
      <c r="L525" s="60" t="s">
        <v>19</v>
      </c>
      <c r="M525" s="60" t="s">
        <v>1572</v>
      </c>
      <c r="N525" s="60" t="s">
        <v>1573</v>
      </c>
      <c r="O525" s="60" t="s">
        <v>193</v>
      </c>
      <c r="P525" s="57">
        <v>9784535559233</v>
      </c>
      <c r="Q525" s="60" t="s">
        <v>1311</v>
      </c>
    </row>
    <row r="526" spans="1:17" x14ac:dyDescent="0.45">
      <c r="A526" s="58" t="str">
        <f>B526&amp;COUNTIF($B$2:B526,B526)</f>
        <v>270</v>
      </c>
      <c r="B526" s="30" t="str">
        <f>ソースデータ!$F526&amp;ソースデータ!$G526</f>
        <v/>
      </c>
      <c r="C526" s="59" t="s">
        <v>1574</v>
      </c>
      <c r="D526" s="60" t="s">
        <v>1304</v>
      </c>
      <c r="E526" s="60" t="s">
        <v>102</v>
      </c>
      <c r="F526" s="55"/>
      <c r="G526" s="56"/>
      <c r="H526" s="60" t="s">
        <v>1532</v>
      </c>
      <c r="I526" s="55"/>
      <c r="J526" s="60" t="s">
        <v>1575</v>
      </c>
      <c r="K526" s="60" t="s">
        <v>1576</v>
      </c>
      <c r="L526" s="60" t="s">
        <v>19</v>
      </c>
      <c r="M526" s="60" t="s">
        <v>1577</v>
      </c>
      <c r="N526" s="60" t="s">
        <v>1578</v>
      </c>
      <c r="O526" s="60" t="s">
        <v>91</v>
      </c>
      <c r="P526" s="57">
        <v>9784641150249</v>
      </c>
      <c r="Q526" s="60" t="s">
        <v>1311</v>
      </c>
    </row>
    <row r="527" spans="1:17" x14ac:dyDescent="0.45">
      <c r="A527" s="58" t="str">
        <f>B527&amp;COUNTIF($B$2:B527,B527)</f>
        <v>271</v>
      </c>
      <c r="B527" s="30" t="str">
        <f>ソースデータ!$F527&amp;ソースデータ!$G527</f>
        <v/>
      </c>
      <c r="C527" s="59" t="s">
        <v>1579</v>
      </c>
      <c r="D527" s="60" t="s">
        <v>1304</v>
      </c>
      <c r="E527" s="60" t="s">
        <v>1028</v>
      </c>
      <c r="F527" s="55"/>
      <c r="G527" s="56"/>
      <c r="H527" s="60" t="s">
        <v>1532</v>
      </c>
      <c r="I527" s="55"/>
      <c r="J527" s="60" t="s">
        <v>1580</v>
      </c>
      <c r="K527" s="60" t="s">
        <v>1581</v>
      </c>
      <c r="L527" s="60" t="s">
        <v>19</v>
      </c>
      <c r="M527" s="60" t="s">
        <v>1582</v>
      </c>
      <c r="N527" s="60" t="s">
        <v>1583</v>
      </c>
      <c r="O527" s="60" t="s">
        <v>193</v>
      </c>
      <c r="P527" s="57">
        <v>9784535557932</v>
      </c>
      <c r="Q527" s="60" t="s">
        <v>1311</v>
      </c>
    </row>
    <row r="528" spans="1:17" x14ac:dyDescent="0.45">
      <c r="A528" s="58" t="str">
        <f>B528&amp;COUNTIF($B$2:B528,B528)</f>
        <v>272</v>
      </c>
      <c r="B528" s="30" t="str">
        <f>ソースデータ!$F528&amp;ソースデータ!$G528</f>
        <v/>
      </c>
      <c r="C528" s="59" t="s">
        <v>1584</v>
      </c>
      <c r="D528" s="60" t="s">
        <v>1304</v>
      </c>
      <c r="E528" s="60" t="s">
        <v>1304</v>
      </c>
      <c r="F528" s="55"/>
      <c r="G528" s="56"/>
      <c r="H528" s="60" t="s">
        <v>1532</v>
      </c>
      <c r="I528" s="55"/>
      <c r="J528" s="60" t="s">
        <v>1585</v>
      </c>
      <c r="K528" s="60" t="s">
        <v>1586</v>
      </c>
      <c r="L528" s="60" t="s">
        <v>19</v>
      </c>
      <c r="M528" s="60" t="s">
        <v>1587</v>
      </c>
      <c r="N528" s="60" t="s">
        <v>1588</v>
      </c>
      <c r="O528" s="60" t="s">
        <v>487</v>
      </c>
      <c r="P528" s="57">
        <v>9784502489914</v>
      </c>
      <c r="Q528" s="60" t="s">
        <v>1311</v>
      </c>
    </row>
    <row r="529" spans="1:17" x14ac:dyDescent="0.45">
      <c r="A529" s="58" t="str">
        <f>B529&amp;COUNTIF($B$2:B543,B529)</f>
        <v>274</v>
      </c>
      <c r="B529" s="30" t="str">
        <f>ソースデータ!$F529&amp;ソースデータ!$G529</f>
        <v/>
      </c>
      <c r="C529" s="59" t="s">
        <v>1589</v>
      </c>
      <c r="D529" s="60" t="s">
        <v>1304</v>
      </c>
      <c r="E529" s="60" t="s">
        <v>204</v>
      </c>
      <c r="F529" s="55"/>
      <c r="G529" s="56"/>
      <c r="H529" s="60" t="s">
        <v>1532</v>
      </c>
      <c r="I529" s="55"/>
      <c r="J529" s="60" t="s">
        <v>1590</v>
      </c>
      <c r="K529" s="60" t="s">
        <v>1591</v>
      </c>
      <c r="L529" s="60" t="s">
        <v>19</v>
      </c>
      <c r="M529" s="60" t="s">
        <v>1592</v>
      </c>
      <c r="N529" s="60" t="s">
        <v>1593</v>
      </c>
      <c r="O529" s="60" t="s">
        <v>91</v>
      </c>
      <c r="P529" s="57">
        <v>9784641150591</v>
      </c>
      <c r="Q529" s="60" t="s">
        <v>1311</v>
      </c>
    </row>
    <row r="530" spans="1:17" x14ac:dyDescent="0.45">
      <c r="A530" s="58" t="str">
        <f>B530&amp;COUNTIF($B$2:B530,B530)</f>
        <v>火|金2|11</v>
      </c>
      <c r="B530" s="30" t="str">
        <f>ソースデータ!$F530&amp;ソースデータ!$G530</f>
        <v>火|金2|1</v>
      </c>
      <c r="C530" s="41" t="s">
        <v>1594</v>
      </c>
      <c r="D530" s="42" t="s">
        <v>1595</v>
      </c>
      <c r="E530" s="42" t="s">
        <v>1596</v>
      </c>
      <c r="F530" s="42" t="s">
        <v>1597</v>
      </c>
      <c r="G530" s="43" t="s">
        <v>1598</v>
      </c>
      <c r="H530" s="42" t="s">
        <v>1599</v>
      </c>
      <c r="I530" s="42"/>
      <c r="J530" s="42" t="s">
        <v>1600</v>
      </c>
      <c r="K530" s="42" t="s">
        <v>1601</v>
      </c>
      <c r="L530" s="42"/>
      <c r="M530" s="42" t="s">
        <v>1602</v>
      </c>
      <c r="N530" s="42" t="s">
        <v>1603</v>
      </c>
      <c r="O530" s="42" t="s">
        <v>256</v>
      </c>
      <c r="P530" s="44">
        <v>9784782704677</v>
      </c>
      <c r="Q530" s="42" t="s">
        <v>1604</v>
      </c>
    </row>
    <row r="531" spans="1:17" x14ac:dyDescent="0.45">
      <c r="A531" s="58" t="str">
        <f>B531&amp;COUNTIF($B$2:B531,B531)</f>
        <v>火|金1|11</v>
      </c>
      <c r="B531" s="30" t="str">
        <f>ソースデータ!$F531&amp;ソースデータ!$G531</f>
        <v>火|金1|1</v>
      </c>
      <c r="C531" s="54" t="s">
        <v>1605</v>
      </c>
      <c r="D531" s="55" t="s">
        <v>1595</v>
      </c>
      <c r="E531" s="55" t="s">
        <v>1606</v>
      </c>
      <c r="F531" s="55" t="s">
        <v>1597</v>
      </c>
      <c r="G531" s="56" t="s">
        <v>1607</v>
      </c>
      <c r="H531" s="55" t="s">
        <v>1599</v>
      </c>
      <c r="I531" s="55"/>
      <c r="J531" s="55" t="s">
        <v>1608</v>
      </c>
      <c r="K531" s="55" t="s">
        <v>1609</v>
      </c>
      <c r="L531" s="55"/>
      <c r="M531" s="55" t="s">
        <v>1610</v>
      </c>
      <c r="N531" s="55" t="s">
        <v>1611</v>
      </c>
      <c r="O531" s="55" t="s">
        <v>35</v>
      </c>
      <c r="P531" s="57">
        <v>9784807906857</v>
      </c>
      <c r="Q531" s="55" t="s">
        <v>1604</v>
      </c>
    </row>
    <row r="532" spans="1:17" x14ac:dyDescent="0.45">
      <c r="A532" s="58" t="str">
        <f>B532&amp;COUNTIF($B$2:B532,B532)</f>
        <v>274</v>
      </c>
      <c r="B532" s="30" t="str">
        <f>ソースデータ!$F532&amp;ソースデータ!$G532</f>
        <v/>
      </c>
      <c r="C532" s="54" t="s">
        <v>1612</v>
      </c>
      <c r="D532" s="55" t="s">
        <v>1595</v>
      </c>
      <c r="E532" s="55" t="s">
        <v>1606</v>
      </c>
      <c r="F532" s="55"/>
      <c r="G532" s="56"/>
      <c r="H532" s="55" t="s">
        <v>1599</v>
      </c>
      <c r="I532" s="55"/>
      <c r="J532" s="55" t="s">
        <v>1608</v>
      </c>
      <c r="K532" s="55" t="s">
        <v>1609</v>
      </c>
      <c r="L532" s="55"/>
      <c r="M532" s="55" t="s">
        <v>1613</v>
      </c>
      <c r="N532" s="55" t="s">
        <v>1614</v>
      </c>
      <c r="O532" s="55" t="s">
        <v>35</v>
      </c>
      <c r="P532" s="57">
        <v>9784807909162</v>
      </c>
      <c r="Q532" s="55" t="s">
        <v>1604</v>
      </c>
    </row>
    <row r="533" spans="1:17" x14ac:dyDescent="0.45">
      <c r="A533" s="58" t="str">
        <f>B533&amp;COUNTIF($B$2:B533,B533)</f>
        <v>月1_21</v>
      </c>
      <c r="B533" s="30" t="str">
        <f>ソースデータ!$F533&amp;ソースデータ!$G533</f>
        <v>月1_2</v>
      </c>
      <c r="C533" s="54" t="s">
        <v>1615</v>
      </c>
      <c r="D533" s="55" t="s">
        <v>420</v>
      </c>
      <c r="E533" s="55" t="s">
        <v>1616</v>
      </c>
      <c r="F533" s="55" t="s">
        <v>36</v>
      </c>
      <c r="G533" s="56" t="s">
        <v>1617</v>
      </c>
      <c r="H533" s="55" t="s">
        <v>1599</v>
      </c>
      <c r="I533" s="55"/>
      <c r="J533" s="55" t="s">
        <v>1618</v>
      </c>
      <c r="K533" s="55" t="s">
        <v>1619</v>
      </c>
      <c r="L533" s="55"/>
      <c r="M533" s="55" t="s">
        <v>1620</v>
      </c>
      <c r="N533" s="55" t="s">
        <v>1621</v>
      </c>
      <c r="O533" s="55" t="s">
        <v>1622</v>
      </c>
      <c r="P533" s="57">
        <v>9784540111105</v>
      </c>
      <c r="Q533" s="55" t="s">
        <v>1604</v>
      </c>
    </row>
    <row r="534" spans="1:17" x14ac:dyDescent="0.45">
      <c r="A534" s="58" t="str">
        <f>B534&amp;COUNTIF($B$2:B543,B534)</f>
        <v>火1_22</v>
      </c>
      <c r="B534" s="30" t="str">
        <f>ソースデータ!$F534&amp;ソースデータ!$G534</f>
        <v>火1_2</v>
      </c>
      <c r="C534" s="54" t="s">
        <v>1623</v>
      </c>
      <c r="D534" s="55" t="s">
        <v>420</v>
      </c>
      <c r="E534" s="55" t="s">
        <v>1624</v>
      </c>
      <c r="F534" s="55" t="s">
        <v>42</v>
      </c>
      <c r="G534" s="56" t="s">
        <v>1617</v>
      </c>
      <c r="H534" s="55" t="s">
        <v>1599</v>
      </c>
      <c r="I534" s="55"/>
      <c r="J534" s="55" t="s">
        <v>1625</v>
      </c>
      <c r="K534" s="55" t="s">
        <v>1626</v>
      </c>
      <c r="L534" s="55"/>
      <c r="M534" s="55" t="s">
        <v>1627</v>
      </c>
      <c r="N534" s="55" t="s">
        <v>878</v>
      </c>
      <c r="O534" s="55" t="s">
        <v>135</v>
      </c>
      <c r="P534" s="57">
        <v>9784254450279</v>
      </c>
      <c r="Q534" s="55" t="s">
        <v>1604</v>
      </c>
    </row>
    <row r="535" spans="1:17" x14ac:dyDescent="0.45">
      <c r="A535" s="58" t="str">
        <f>B535&amp;COUNTIF($B$2:B535,B535)</f>
        <v>火1_22</v>
      </c>
      <c r="B535" s="30" t="str">
        <f>ソースデータ!$F535&amp;ソースデータ!$G535</f>
        <v>火1_2</v>
      </c>
      <c r="C535" s="41" t="s">
        <v>1628</v>
      </c>
      <c r="D535" s="42" t="s">
        <v>420</v>
      </c>
      <c r="E535" s="42" t="s">
        <v>1616</v>
      </c>
      <c r="F535" s="42" t="s">
        <v>42</v>
      </c>
      <c r="G535" s="43" t="s">
        <v>1617</v>
      </c>
      <c r="H535" s="42" t="s">
        <v>1599</v>
      </c>
      <c r="I535" s="42"/>
      <c r="J535" s="42" t="s">
        <v>1629</v>
      </c>
      <c r="K535" s="42" t="s">
        <v>1630</v>
      </c>
      <c r="L535" s="42"/>
      <c r="M535" s="42" t="s">
        <v>1631</v>
      </c>
      <c r="N535" s="42" t="s">
        <v>1632</v>
      </c>
      <c r="O535" s="42" t="s">
        <v>1633</v>
      </c>
      <c r="P535" s="44">
        <v>9784830041297</v>
      </c>
      <c r="Q535" s="42" t="s">
        <v>1604</v>
      </c>
    </row>
    <row r="536" spans="1:17" x14ac:dyDescent="0.45">
      <c r="A536" s="58" t="str">
        <f>B536&amp;COUNTIF($B$2:B536,B536)</f>
        <v>金3_42</v>
      </c>
      <c r="B536" s="30" t="str">
        <f>ソースデータ!$F536&amp;ソースデータ!$G536</f>
        <v>金3_4</v>
      </c>
      <c r="C536" s="54" t="s">
        <v>1634</v>
      </c>
      <c r="D536" s="55" t="s">
        <v>72</v>
      </c>
      <c r="E536" s="55" t="s">
        <v>1635</v>
      </c>
      <c r="F536" s="55" t="s">
        <v>14</v>
      </c>
      <c r="G536" s="56" t="s">
        <v>836</v>
      </c>
      <c r="H536" s="55" t="s">
        <v>1599</v>
      </c>
      <c r="I536" s="55"/>
      <c r="J536" s="55" t="s">
        <v>1636</v>
      </c>
      <c r="K536" s="55" t="s">
        <v>1637</v>
      </c>
      <c r="L536" s="55"/>
      <c r="M536" s="55" t="s">
        <v>1638</v>
      </c>
      <c r="N536" s="55" t="s">
        <v>1639</v>
      </c>
      <c r="O536" s="55" t="s">
        <v>135</v>
      </c>
      <c r="P536" s="57">
        <v>9784254405491</v>
      </c>
      <c r="Q536" s="55" t="s">
        <v>1604</v>
      </c>
    </row>
    <row r="537" spans="1:17" x14ac:dyDescent="0.45">
      <c r="A537" s="58" t="str">
        <f>B537&amp;COUNTIF($B$2:B537,B537)</f>
        <v>月|木1|31</v>
      </c>
      <c r="B537" s="30" t="str">
        <f>ソースデータ!$F537&amp;ソースデータ!$G537</f>
        <v>月|木1|3</v>
      </c>
      <c r="C537" s="54" t="s">
        <v>1640</v>
      </c>
      <c r="D537" s="55" t="s">
        <v>72</v>
      </c>
      <c r="E537" s="55" t="s">
        <v>1635</v>
      </c>
      <c r="F537" s="55" t="s">
        <v>1641</v>
      </c>
      <c r="G537" s="56" t="s">
        <v>1642</v>
      </c>
      <c r="H537" s="55" t="s">
        <v>1599</v>
      </c>
      <c r="I537" s="55"/>
      <c r="J537" s="55" t="s">
        <v>1643</v>
      </c>
      <c r="K537" s="55" t="s">
        <v>1644</v>
      </c>
      <c r="L537" s="55"/>
      <c r="M537" s="55" t="s">
        <v>1112</v>
      </c>
      <c r="N537" s="55" t="s">
        <v>1645</v>
      </c>
      <c r="O537" s="55" t="s">
        <v>83</v>
      </c>
      <c r="P537" s="57">
        <v>9784274206047</v>
      </c>
      <c r="Q537" s="55" t="s">
        <v>1604</v>
      </c>
    </row>
    <row r="538" spans="1:17" x14ac:dyDescent="0.45">
      <c r="A538" s="58" t="str">
        <f>B538&amp;COUNTIF($B$2:B538,B538)</f>
        <v>月|木2|21</v>
      </c>
      <c r="B538" s="30" t="str">
        <f>ソースデータ!$F538&amp;ソースデータ!$G538</f>
        <v>月|木2|2</v>
      </c>
      <c r="C538" s="54" t="s">
        <v>1646</v>
      </c>
      <c r="D538" s="55" t="s">
        <v>1595</v>
      </c>
      <c r="E538" s="55" t="s">
        <v>1647</v>
      </c>
      <c r="F538" s="55" t="s">
        <v>1641</v>
      </c>
      <c r="G538" s="56" t="s">
        <v>816</v>
      </c>
      <c r="H538" s="55" t="s">
        <v>1599</v>
      </c>
      <c r="I538" s="55"/>
      <c r="J538" s="55" t="s">
        <v>1648</v>
      </c>
      <c r="K538" s="55" t="s">
        <v>1649</v>
      </c>
      <c r="L538" s="55"/>
      <c r="M538" s="55" t="s">
        <v>1650</v>
      </c>
      <c r="N538" s="55" t="s">
        <v>1651</v>
      </c>
      <c r="O538" s="55" t="s">
        <v>1633</v>
      </c>
      <c r="P538" s="57">
        <v>9784830041211</v>
      </c>
      <c r="Q538" s="55" t="s">
        <v>1604</v>
      </c>
    </row>
    <row r="539" spans="1:17" x14ac:dyDescent="0.45">
      <c r="A539" s="58" t="str">
        <f>B539&amp;COUNTIF($B$2:B539,B539)</f>
        <v>月|木2|22</v>
      </c>
      <c r="B539" s="30" t="str">
        <f>ソースデータ!$F539&amp;ソースデータ!$G539</f>
        <v>月|木2|2</v>
      </c>
      <c r="C539" s="54" t="s">
        <v>1652</v>
      </c>
      <c r="D539" s="55" t="s">
        <v>1595</v>
      </c>
      <c r="E539" s="55" t="s">
        <v>1647</v>
      </c>
      <c r="F539" s="55" t="s">
        <v>1641</v>
      </c>
      <c r="G539" s="56" t="s">
        <v>816</v>
      </c>
      <c r="H539" s="55" t="s">
        <v>1599</v>
      </c>
      <c r="I539" s="55"/>
      <c r="J539" s="55" t="s">
        <v>1648</v>
      </c>
      <c r="K539" s="55" t="s">
        <v>1649</v>
      </c>
      <c r="L539" s="55"/>
      <c r="M539" s="55" t="s">
        <v>1653</v>
      </c>
      <c r="N539" s="55" t="s">
        <v>1654</v>
      </c>
      <c r="O539" s="55" t="s">
        <v>135</v>
      </c>
      <c r="P539" s="57">
        <v>9784254430660</v>
      </c>
      <c r="Q539" s="55" t="s">
        <v>1604</v>
      </c>
    </row>
    <row r="540" spans="1:17" x14ac:dyDescent="0.45">
      <c r="A540" s="58" t="str">
        <f>B540&amp;COUNTIF($B$2:B540,B540)</f>
        <v>月1_22</v>
      </c>
      <c r="B540" s="30" t="str">
        <f>ソースデータ!$F540&amp;ソースデータ!$G540</f>
        <v>月1_2</v>
      </c>
      <c r="C540" s="54" t="s">
        <v>1655</v>
      </c>
      <c r="D540" s="55" t="s">
        <v>420</v>
      </c>
      <c r="E540" s="55" t="s">
        <v>1616</v>
      </c>
      <c r="F540" s="55" t="s">
        <v>36</v>
      </c>
      <c r="G540" s="56" t="s">
        <v>1617</v>
      </c>
      <c r="H540" s="55" t="s">
        <v>1599</v>
      </c>
      <c r="I540" s="55"/>
      <c r="J540" s="55" t="s">
        <v>1656</v>
      </c>
      <c r="K540" s="55" t="s">
        <v>1657</v>
      </c>
      <c r="L540" s="55"/>
      <c r="M540" s="55" t="s">
        <v>1658</v>
      </c>
      <c r="N540" s="55" t="s">
        <v>1659</v>
      </c>
      <c r="O540" s="55" t="s">
        <v>1660</v>
      </c>
      <c r="P540" s="57">
        <v>9784769916772</v>
      </c>
      <c r="Q540" s="55" t="s">
        <v>1604</v>
      </c>
    </row>
    <row r="541" spans="1:17" x14ac:dyDescent="0.45">
      <c r="A541" s="58" t="str">
        <f>B541&amp;COUNTIF($B$2:B541,B541)</f>
        <v>火315</v>
      </c>
      <c r="B541" s="30" t="str">
        <f>ソースデータ!$F541&amp;ソースデータ!$G541</f>
        <v>火3</v>
      </c>
      <c r="C541" s="54">
        <v>3301</v>
      </c>
      <c r="D541" s="55" t="s">
        <v>72</v>
      </c>
      <c r="E541" s="55" t="s">
        <v>204</v>
      </c>
      <c r="F541" s="55" t="s">
        <v>42</v>
      </c>
      <c r="G541" s="56">
        <v>3</v>
      </c>
      <c r="H541" s="55" t="s">
        <v>176</v>
      </c>
      <c r="I541" s="55"/>
      <c r="J541" s="55" t="s">
        <v>270</v>
      </c>
      <c r="K541" s="55" t="s">
        <v>1661</v>
      </c>
      <c r="L541" s="55" t="s">
        <v>19</v>
      </c>
      <c r="M541" s="55" t="s">
        <v>272</v>
      </c>
      <c r="N541" s="55"/>
      <c r="O541" s="55" t="s">
        <v>74</v>
      </c>
      <c r="P541" s="57">
        <v>9784790000000</v>
      </c>
      <c r="Q541" s="55" t="s">
        <v>57</v>
      </c>
    </row>
    <row r="542" spans="1:17" x14ac:dyDescent="0.45">
      <c r="A542" s="58" t="str">
        <f>B542&amp;COUNTIF($B$2:B542,B542)</f>
        <v>木113</v>
      </c>
      <c r="B542" s="30" t="str">
        <f>ソースデータ!$F542&amp;ソースデータ!$G542</f>
        <v>木1</v>
      </c>
      <c r="C542" s="54">
        <v>3301</v>
      </c>
      <c r="D542" s="55" t="s">
        <v>72</v>
      </c>
      <c r="E542" s="55" t="s">
        <v>204</v>
      </c>
      <c r="F542" s="55" t="s">
        <v>34</v>
      </c>
      <c r="G542" s="56">
        <v>1</v>
      </c>
      <c r="H542" s="55" t="s">
        <v>150</v>
      </c>
      <c r="I542" s="55"/>
      <c r="J542" s="55" t="s">
        <v>270</v>
      </c>
      <c r="K542" s="55" t="s">
        <v>1662</v>
      </c>
      <c r="L542" s="55" t="s">
        <v>19</v>
      </c>
      <c r="M542" s="55" t="s">
        <v>272</v>
      </c>
      <c r="N542" s="55"/>
      <c r="O542" s="55" t="s">
        <v>74</v>
      </c>
      <c r="P542" s="57">
        <v>9784790000000</v>
      </c>
      <c r="Q542" s="55" t="s">
        <v>57</v>
      </c>
    </row>
    <row r="543" spans="1:17" x14ac:dyDescent="0.45">
      <c r="A543" s="58" t="str">
        <f>B543&amp;COUNTIF($B$2:B543,B543)</f>
        <v>木114</v>
      </c>
      <c r="B543" s="30" t="str">
        <f>ソースデータ!$F543&amp;ソースデータ!$G543</f>
        <v>木1</v>
      </c>
      <c r="C543" s="54">
        <v>3303</v>
      </c>
      <c r="D543" s="55" t="s">
        <v>72</v>
      </c>
      <c r="E543" s="55" t="s">
        <v>204</v>
      </c>
      <c r="F543" s="55" t="s">
        <v>34</v>
      </c>
      <c r="G543" s="56">
        <v>1</v>
      </c>
      <c r="H543" s="55" t="s">
        <v>150</v>
      </c>
      <c r="I543" s="55"/>
      <c r="J543" s="55" t="s">
        <v>270</v>
      </c>
      <c r="K543" s="55" t="s">
        <v>277</v>
      </c>
      <c r="L543" s="55" t="s">
        <v>37</v>
      </c>
      <c r="M543" s="55" t="s">
        <v>1663</v>
      </c>
      <c r="N543" s="55"/>
      <c r="O543" s="55" t="s">
        <v>135</v>
      </c>
      <c r="P543" s="57">
        <v>9784250000000</v>
      </c>
      <c r="Q543" s="55" t="s">
        <v>57</v>
      </c>
    </row>
  </sheetData>
  <phoneticPr fontId="18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q u E W A s A m u u l A A A A 9 g A A A B I A H A B D b 2 5 m a W c v U G F j a 2 F n Z S 5 4 b W w g o h g A K K A U A A A A A A A A A A A A A A A A A A A A A A A A A A A A h Y 8 x D o I w G I W v Q r r T l p q o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s T l m b I E p k A l C p s 1 X Y O P e Z / s D Y d X X r u 8 U P 4 p w n Q O Z I p D 3 B / 4 A U E s D B B Q A A g A I A K q r h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q 4 R Y K I p H u A 4 A A A A R A A A A E w A c A E Z v c m 1 1 b G F z L 1 N l Y 3 R p b 2 4 x L m 0 g o h g A K K A U A A A A A A A A A A A A A A A A A A A A A A A A A A A A K 0 5 N L s n M z 1 M I h t C G 1 g B Q S w E C L Q A U A A I A C A C q q 4 R Y C w C a 6 6 U A A A D 2 A A A A E g A A A A A A A A A A A A A A A A A A A A A A Q 2 9 u Z m l n L 1 B h Y 2 t h Z 2 U u e G 1 s U E s B A i 0 A F A A C A A g A q q u E W A / K 6 a u k A A A A 6 Q A A A B M A A A A A A A A A A A A A A A A A 8 Q A A A F t D b 2 5 0 Z W 5 0 X 1 R 5 c G V z X S 5 4 b W x Q S w E C L Q A U A A I A C A C q q 4 R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1 + T C o c N y U u E F G v C L x r q d g A A A A A C A A A A A A A Q Z g A A A A E A A C A A A A A 3 8 G h y H R v p m T f j j 8 W W n 0 Z X m B v M K O c u G i 5 K 5 n r 6 5 m O f h A A A A A A O g A A A A A I A A C A A A A A H X 2 R R W v r o L w u n k e k / h q b h B m t + 1 N G + s d y F C U u N l S T j m F A A A A C O p 1 6 j J j / U b W 6 5 U y w y 1 Q R 8 6 t p R o v g 8 Y r c 0 l X G I m p 6 M / C 4 R Y K F x N Y G w B Z 2 I u 1 0 f P b A B X y n o J 6 P M 6 9 s D X P U 1 p S C p h v 4 h S f S X V H V r T b w N / 6 l P 8 U A A A A A a u m t s 2 c 4 s K R Y z S 0 b f d 1 I M j x f m i 6 e h 4 8 i E D 2 n w Y g 1 W W Z 2 C M r Q i M 6 g n s B i R H 4 W K C c j X I n P E V L l r W P y a G P W n 9 s l w < / D a t a M a s h u p > 
</file>

<file path=customXml/item2.xml><?xml version="1.0" encoding="utf-8"?>
<scriptIds xmlns="http://schemas.microsoft.com/office/extensibility/maker/v1.0" id="script-ids-node-id"/>
</file>

<file path=customXml/itemProps1.xml><?xml version="1.0" encoding="utf-8"?>
<ds:datastoreItem xmlns:ds="http://schemas.openxmlformats.org/officeDocument/2006/customXml" ds:itemID="{16F2708D-92DC-4DEE-84FD-9F950C20F61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6221935-046F-4000-8D84-3E302D14A64F}">
  <ds:schemaRefs>
    <ds:schemaRef ds:uri="http://schemas.microsoft.com/office/extensibility/maker/v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検索画面</vt:lpstr>
      <vt:lpstr>購入リスト</vt:lpstr>
      <vt:lpstr>ソースデータ</vt:lpstr>
      <vt:lpstr>Ａ</vt:lpstr>
      <vt:lpstr>B</vt:lpstr>
      <vt:lpstr>ISBN</vt:lpstr>
      <vt:lpstr>textnumberlist</vt:lpstr>
      <vt:lpstr>学科</vt:lpstr>
      <vt:lpstr>学期</vt:lpstr>
      <vt:lpstr>学年</vt:lpstr>
      <vt:lpstr>学部</vt:lpstr>
      <vt:lpstr>教員名</vt:lpstr>
      <vt:lpstr>教科書_参考書</vt:lpstr>
      <vt:lpstr>教科書番号</vt:lpstr>
      <vt:lpstr>講義名</vt:lpstr>
      <vt:lpstr>時限</vt:lpstr>
      <vt:lpstr>出版社</vt:lpstr>
      <vt:lpstr>書名</vt:lpstr>
      <vt:lpstr>著者</vt:lpstr>
      <vt:lpstr>曜日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若栁 恒太郎</dc:creator>
  <cp:keywords/>
  <dc:description/>
  <cp:lastModifiedBy>arayama chieko</cp:lastModifiedBy>
  <cp:revision/>
  <dcterms:created xsi:type="dcterms:W3CDTF">2024-02-22T07:25:30Z</dcterms:created>
  <dcterms:modified xsi:type="dcterms:W3CDTF">2024-04-15T08:59:36Z</dcterms:modified>
  <cp:category/>
  <cp:contentStatus/>
</cp:coreProperties>
</file>